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875" windowWidth="8400" windowHeight="4905" tabRatio="366" activeTab="0"/>
  </bookViews>
  <sheets>
    <sheet name="жилком" sheetId="1" r:id="rId1"/>
    <sheet name="свод" sheetId="2" r:id="rId2"/>
    <sheet name="реестр всех" sheetId="3" r:id="rId3"/>
    <sheet name="2013" sheetId="4" r:id="rId4"/>
  </sheets>
  <definedNames>
    <definedName name="_xlnm.Print_Area" localSheetId="3">'2013'!$A$1:$J$48</definedName>
    <definedName name="_xlnm.Print_Area" localSheetId="0">'жилком'!$A$1:$G$43</definedName>
    <definedName name="_xlnm.Print_Area" localSheetId="2">'реестр всех'!$A$1:$G$37</definedName>
    <definedName name="_xlnm.Print_Area" localSheetId="1">'свод'!$A$1:$G$31</definedName>
  </definedNames>
  <calcPr fullCalcOnLoad="1" fullPrecision="0"/>
</workbook>
</file>

<file path=xl/sharedStrings.xml><?xml version="1.0" encoding="utf-8"?>
<sst xmlns="http://schemas.openxmlformats.org/spreadsheetml/2006/main" count="424" uniqueCount="192">
  <si>
    <t>Реестр членов товарищества собственников жилья</t>
  </si>
  <si>
    <t>№ п/п</t>
  </si>
  <si>
    <t>улица, № дома</t>
  </si>
  <si>
    <t>№ квартиры или № нежилого помещения</t>
  </si>
  <si>
    <t>Адрес многоквартирного дома</t>
  </si>
  <si>
    <t>Члены  товарищества собственников жилья</t>
  </si>
  <si>
    <t>Физические лица (Ф.И.О.) Юридические лица (наименование)</t>
  </si>
  <si>
    <t>Телефон собственника помещения для связи</t>
  </si>
  <si>
    <t>Доля в праве общей собственности на общее имущество в многоквартирном доме</t>
  </si>
  <si>
    <t>Вид собственности (частная, государственная, муниципальная)</t>
  </si>
  <si>
    <t>частная</t>
  </si>
  <si>
    <t>___________________________</t>
  </si>
  <si>
    <t>Приложение № 1 к протоколу № 1 от 25/03/2013г.</t>
  </si>
  <si>
    <t>ФИО собственников жилья</t>
  </si>
  <si>
    <t>№№ п/п</t>
  </si>
  <si>
    <t xml:space="preserve">№ квартиры </t>
  </si>
  <si>
    <t>Паспорт</t>
  </si>
  <si>
    <t>Правоустанавливающие документы</t>
  </si>
  <si>
    <t>Голосование</t>
  </si>
  <si>
    <t>УК " Легатор"</t>
  </si>
  <si>
    <t>ТСЖ</t>
  </si>
  <si>
    <t>Непосредственное управление</t>
  </si>
  <si>
    <t>Подпись</t>
  </si>
  <si>
    <t xml:space="preserve">Решение собственников жилья по 2 вопросу протокола голосования </t>
  </si>
  <si>
    <t>Доля  в общей собственности жилья м2</t>
  </si>
  <si>
    <t>Товарищество собственников жилья "Альтаир"</t>
  </si>
  <si>
    <t>по состоянию на 15 05 2013 года</t>
  </si>
  <si>
    <t>Адрес ТСЖ (юридический) 353800 Краснодарский край, Красноармейский район, ст. Полтавская, ул. Казачья, дом 97, кв. 5</t>
  </si>
  <si>
    <t>ИНН ТСЖ 2336023447     ОГРН ТСЖ 1132370000641       Дата создания ТСЖ -13 мая 2013 года</t>
  </si>
  <si>
    <t>ФИО председателя правления ТСЖ, контактный телефон: Богатырева Лидия Филипповна, 89181946877</t>
  </si>
  <si>
    <t xml:space="preserve"> Казачья, дом 97</t>
  </si>
  <si>
    <t>Председатель правления ТСЖ "Альтаир"</t>
  </si>
  <si>
    <t xml:space="preserve">Перечень многоквартирных домов ТСЖ, контактный телефон: 18-ти квартирный жилой дом по улице Казачья № 97. Телефон 89181946877. </t>
  </si>
  <si>
    <t>Стрелец Ирина Владимировна</t>
  </si>
  <si>
    <t>89183201983</t>
  </si>
  <si>
    <t>члены тсж</t>
  </si>
  <si>
    <t>площадь общая</t>
  </si>
  <si>
    <t>СтрелецАнатолий Михайлович</t>
  </si>
  <si>
    <t>88616534381</t>
  </si>
  <si>
    <t>Решмеда Ирина Владимировна</t>
  </si>
  <si>
    <t>89186837077</t>
  </si>
  <si>
    <t>Вербняк Александр Николаевич</t>
  </si>
  <si>
    <t>89183212387</t>
  </si>
  <si>
    <t>Вербняк Людмила Ивановна</t>
  </si>
  <si>
    <t>Белов Андрей Валерьевич</t>
  </si>
  <si>
    <t>Богатырева Лидия Филипповна</t>
  </si>
  <si>
    <t>88616533372</t>
  </si>
  <si>
    <t>не член</t>
  </si>
  <si>
    <t>Богатырев Николай Александрович</t>
  </si>
  <si>
    <t>89186451179</t>
  </si>
  <si>
    <t>Олефиренко Светлана Федоровна</t>
  </si>
  <si>
    <t>89183190358</t>
  </si>
  <si>
    <t>Бубнова Елена Юрьевна</t>
  </si>
  <si>
    <t>89181223205</t>
  </si>
  <si>
    <t>Саковская Ирина Владимировна</t>
  </si>
  <si>
    <t>Шеховцова Наталья Викторовна</t>
  </si>
  <si>
    <t>89186539980</t>
  </si>
  <si>
    <t>Шеховцов Алексей Иванович</t>
  </si>
  <si>
    <t>89181512361</t>
  </si>
  <si>
    <t>Кудинова Наталья Викторовна</t>
  </si>
  <si>
    <t>41455</t>
  </si>
  <si>
    <t>Коваленко Иван Вячеславович</t>
  </si>
  <si>
    <t>88616542108</t>
  </si>
  <si>
    <t>Макарец Олег Евгеньевич</t>
  </si>
  <si>
    <t>42434</t>
  </si>
  <si>
    <t>Карташова Татьяна Федоровна</t>
  </si>
  <si>
    <t>89183415277</t>
  </si>
  <si>
    <t>Тимчук Светлана Александровна</t>
  </si>
  <si>
    <t>89182662363</t>
  </si>
  <si>
    <t>Ююкина Виктория Викторовна</t>
  </si>
  <si>
    <t>89183152977</t>
  </si>
  <si>
    <t>Мазюта Александр Григорьевич</t>
  </si>
  <si>
    <t>89184590345</t>
  </si>
  <si>
    <t>Рикун Алла Михайловна</t>
  </si>
  <si>
    <t>88616533755</t>
  </si>
  <si>
    <t>Болгов Василий Николаевич</t>
  </si>
  <si>
    <t>89186750517</t>
  </si>
  <si>
    <t>Болгова Татьяна Александровна</t>
  </si>
  <si>
    <t>89186750509</t>
  </si>
  <si>
    <t>Стасенко Марина Анатольевна</t>
  </si>
  <si>
    <t>88616531891</t>
  </si>
  <si>
    <t>Манько Лидия Васильевна</t>
  </si>
  <si>
    <t>89181191647</t>
  </si>
  <si>
    <t>Богатырева Л.Ф.</t>
  </si>
  <si>
    <t>Общая площадь квартир и нежилых помещений дома № 97 по ул. Казачья, м2 973,78 общая площадь дома, м2 993,4</t>
  </si>
  <si>
    <t>Реестр</t>
  </si>
  <si>
    <t>членов товарищества собственников жилья «Лотос»</t>
  </si>
  <si>
    <t>Председатель правления : Афанасенко Александр Анатольевич тел.8-918-419-40-96</t>
  </si>
  <si>
    <t>ИНН/КПП2336001901/233601001, ОГРН 1112370000203,</t>
  </si>
  <si>
    <t>Перечень многоквартирных домов, находящихся в управлении: МКД № 172 А по ул. Ковтюха ст. Полтавская Красноармейского района</t>
  </si>
  <si>
    <t>Дата создания: 20 мая 2011года.</t>
  </si>
  <si>
    <t>Общая площадь квартир 927,5 кв.м., общая площадь дома 1 031,3 кв.м.</t>
  </si>
  <si>
    <t>по состоянию на 1 марта 2016 года</t>
  </si>
  <si>
    <t>Юридический адрес: 353800 Краснодарский край, Красноармейский район, ст. Полтавская. ул. Ковтюха 172а.</t>
  </si>
  <si>
    <t>ул.Ковтюха,дом 172А</t>
  </si>
  <si>
    <t>Ботаева Альбина Викторовна</t>
  </si>
  <si>
    <t>Ботаев Виктор Николаевич</t>
  </si>
  <si>
    <t>Ботаева Елизавета Викторовна</t>
  </si>
  <si>
    <t xml:space="preserve">Бутко Анжелика Викторовна </t>
  </si>
  <si>
    <t>Харитонова Мария Тимофеевна</t>
  </si>
  <si>
    <t>Смирнова Екатерина Ивановна</t>
  </si>
  <si>
    <t xml:space="preserve">Левашева Лидия Васильевна </t>
  </si>
  <si>
    <t>Анферов Алексей Александрович</t>
  </si>
  <si>
    <t>Востриков Николай Анатольевич</t>
  </si>
  <si>
    <t>Ерастова Людмила Сергеевна</t>
  </si>
  <si>
    <t>Максименко Эльвира Николаевна</t>
  </si>
  <si>
    <t>Афанасьева Елена Александровна</t>
  </si>
  <si>
    <t>Егорова Светлана Александровна</t>
  </si>
  <si>
    <t>8(961)5958580</t>
  </si>
  <si>
    <t>8(961)5958533</t>
  </si>
  <si>
    <t>8(902)4060209</t>
  </si>
  <si>
    <t>8(902)4060475</t>
  </si>
  <si>
    <t>8(918)4456015</t>
  </si>
  <si>
    <t>8(918)0873319</t>
  </si>
  <si>
    <t>8(918)6668610</t>
  </si>
  <si>
    <t>8(918)3470658</t>
  </si>
  <si>
    <t>8(918)1604146</t>
  </si>
  <si>
    <t>8(989)7710965</t>
  </si>
  <si>
    <t>8(918)0467966</t>
  </si>
  <si>
    <t>8(918)9472175</t>
  </si>
  <si>
    <t>Афанасенко Александр Анатольевич</t>
  </si>
  <si>
    <t>Конатовская Надежда Сергеевна</t>
  </si>
  <si>
    <t>Левченко Оксана Владимировна</t>
  </si>
  <si>
    <t>Золотухин Александр Викторович</t>
  </si>
  <si>
    <t>Золотухина Дарья Александровна</t>
  </si>
  <si>
    <t>Артеменко Алла Александровна</t>
  </si>
  <si>
    <t>Игнатьев Олег Борисович</t>
  </si>
  <si>
    <t>Штырков Владимир Владимирович</t>
  </si>
  <si>
    <t xml:space="preserve">Кот Алексей Игоревич </t>
  </si>
  <si>
    <t>ООО Агат</t>
  </si>
  <si>
    <t>Волков Константин Яковлевич</t>
  </si>
  <si>
    <t>Птух Олег Владимирович</t>
  </si>
  <si>
    <t>Птух Ольга Николаевна</t>
  </si>
  <si>
    <t>Птух Анастасия Олеговна</t>
  </si>
  <si>
    <t>Птух Егор Олегович</t>
  </si>
  <si>
    <t>8(918)4194096</t>
  </si>
  <si>
    <t>8(918)4745049</t>
  </si>
  <si>
    <t>8(918)8160494</t>
  </si>
  <si>
    <t>8(918)3883508</t>
  </si>
  <si>
    <t>8(900)2989890</t>
  </si>
  <si>
    <t>8(918)4492821</t>
  </si>
  <si>
    <t>8(918)4838876</t>
  </si>
  <si>
    <t>8(918)9623695</t>
  </si>
  <si>
    <t>8(918)6782074</t>
  </si>
  <si>
    <t>8(953)1082192</t>
  </si>
  <si>
    <t>8(918)6387809</t>
  </si>
  <si>
    <t>ведомственная</t>
  </si>
  <si>
    <t>нет заявл</t>
  </si>
  <si>
    <t>________________________________</t>
  </si>
  <si>
    <t>Юридический адрес: 353800 Краснодарский край, Красноармейский район, пер. Интернациональный 9, кв.2.</t>
  </si>
  <si>
    <t>ИНН/КПП 2336020693/233601001, ОГРН 1082336001000</t>
  </si>
  <si>
    <t>Перечень многоквартирных домов, находящихся в управлении: 18-ти кв.дом пер. Интернациональный 9, кв.2. ст. Полтавская Красноармейского района</t>
  </si>
  <si>
    <t>Председатель правления : Зозуля Марина Альбертовна тел.8-918-6706780</t>
  </si>
  <si>
    <t>Дата создания: 28 октября 2008года.</t>
  </si>
  <si>
    <t>пер. Интернациональный 9</t>
  </si>
  <si>
    <t xml:space="preserve">                            членов товарищества собственников жилья «Меддом9»</t>
  </si>
  <si>
    <t>Зозуля Сергей Владимирович</t>
  </si>
  <si>
    <t>Зозуля Марина Альбертовна</t>
  </si>
  <si>
    <t>Ионычева Анна Ильинична</t>
  </si>
  <si>
    <t>.89186706780</t>
  </si>
  <si>
    <t>Саликова Яна Владимировна</t>
  </si>
  <si>
    <t>Рассоха Александр Владимирович</t>
  </si>
  <si>
    <t>Рассоха Роман Владимирович</t>
  </si>
  <si>
    <t>Фоменко Татьяна Владимировна</t>
  </si>
  <si>
    <t>Кривошеева Любовь Андреевна</t>
  </si>
  <si>
    <t>Елисеева Любовь Егоровна</t>
  </si>
  <si>
    <t>Хакимова Любовь Григорьевна</t>
  </si>
  <si>
    <t>Слащев Василий Сергеевич</t>
  </si>
  <si>
    <t>Слащева Любовь Николаевна</t>
  </si>
  <si>
    <t>Красноруцкая Валентина Николаевна</t>
  </si>
  <si>
    <t>Попов Вячеслав Николаевич</t>
  </si>
  <si>
    <t>Попова Надежда Владимировна</t>
  </si>
  <si>
    <t>Телегина Валентина Трофимовна</t>
  </si>
  <si>
    <t>Телегин Александр Анатольевич</t>
  </si>
  <si>
    <t>Велигоцкая Валентина Трофимовна</t>
  </si>
  <si>
    <t>Велигоцкий Алексей Николаевич</t>
  </si>
  <si>
    <t>Петров Александр Петрович</t>
  </si>
  <si>
    <t>Дубровская Наталья Евгеньевна</t>
  </si>
  <si>
    <t>Общая площадь жилых и нежилых помещений 863,3 кв.м., общая площадь дома 951,1 кв.м.</t>
  </si>
  <si>
    <t>Председатель правления ТСЖ "Меддом9"</t>
  </si>
  <si>
    <t>М.А.Зозуля</t>
  </si>
  <si>
    <t>не представил</t>
  </si>
  <si>
    <t>по состоянию на 20 марта 2017 года</t>
  </si>
  <si>
    <t>Зелюкина Галина Витальевна</t>
  </si>
  <si>
    <t>Танас Дмитрий Михайлович</t>
  </si>
  <si>
    <t>не предоставил</t>
  </si>
  <si>
    <t>не предоставила</t>
  </si>
  <si>
    <t>Пивень Марина Александровна</t>
  </si>
  <si>
    <t>Погиба Юлия Валерьевна</t>
  </si>
  <si>
    <t>Колесьянкин Дмитрий Александрович</t>
  </si>
  <si>
    <t>Намистюк Валентина Степановна</t>
  </si>
  <si>
    <t>Десяткина Людмила Николаевна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</si>
</sst>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mmm/yyyy"/>
    <numFmt numFmtId="176" formatCode="000000"/>
    <numFmt numFmtId="177" formatCode="[$-FC19]d\ mmmm\ yyyy\ &quot;г.&quot;"/>
    <numFmt numFmtId="178" formatCode="dd/mm/yy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#,##0.0"/>
    <numFmt numFmtId="186" formatCode="#,##0.000"/>
    <numFmt numFmtId="187" formatCode="#,##0.0000"/>
    <numFmt numFmtId="188" formatCode="#,##0.00000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color indexed="5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u val="single"/>
      <sz val="12"/>
      <name val="Arial Cyr"/>
      <family val="0"/>
    </font>
    <font>
      <b/>
      <sz val="9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1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4" fillId="15" borderId="0" xfId="0" applyFont="1" applyFill="1" applyBorder="1" applyAlignment="1">
      <alignment horizontal="center" wrapText="1"/>
    </xf>
    <xf numFmtId="0" fontId="25" fillId="15" borderId="0" xfId="0" applyFont="1" applyFill="1" applyAlignment="1">
      <alignment horizontal="center"/>
    </xf>
    <xf numFmtId="0" fontId="25" fillId="15" borderId="10" xfId="0" applyFont="1" applyFill="1" applyBorder="1" applyAlignment="1">
      <alignment horizontal="center"/>
    </xf>
    <xf numFmtId="4" fontId="24" fillId="15" borderId="10" xfId="0" applyNumberFormat="1" applyFont="1" applyFill="1" applyBorder="1" applyAlignment="1">
      <alignment horizontal="center"/>
    </xf>
    <xf numFmtId="0" fontId="25" fillId="15" borderId="0" xfId="0" applyFont="1" applyFill="1" applyAlignment="1">
      <alignment horizontal="center" vertical="center"/>
    </xf>
    <xf numFmtId="0" fontId="25" fillId="15" borderId="0" xfId="0" applyFont="1" applyFill="1" applyAlignment="1">
      <alignment horizontal="center" vertical="center" wrapText="1"/>
    </xf>
    <xf numFmtId="0" fontId="28" fillId="15" borderId="10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28" fillId="15" borderId="0" xfId="0" applyFont="1" applyFill="1" applyAlignment="1">
      <alignment horizontal="center" vertical="center" wrapText="1"/>
    </xf>
    <xf numFmtId="0" fontId="28" fillId="15" borderId="10" xfId="0" applyFont="1" applyFill="1" applyBorder="1" applyAlignment="1">
      <alignment horizontal="center" vertical="center" wrapText="1"/>
    </xf>
    <xf numFmtId="49" fontId="28" fillId="15" borderId="11" xfId="0" applyNumberFormat="1" applyFont="1" applyFill="1" applyBorder="1" applyAlignment="1">
      <alignment horizontal="center" vertical="center" wrapText="1"/>
    </xf>
    <xf numFmtId="0" fontId="28" fillId="15" borderId="12" xfId="0" applyFont="1" applyFill="1" applyBorder="1" applyAlignment="1">
      <alignment horizontal="center" vertical="center" wrapText="1"/>
    </xf>
    <xf numFmtId="49" fontId="28" fillId="15" borderId="10" xfId="0" applyNumberFormat="1" applyFont="1" applyFill="1" applyBorder="1" applyAlignment="1">
      <alignment horizontal="center" vertical="center" wrapText="1"/>
    </xf>
    <xf numFmtId="0" fontId="30" fillId="15" borderId="10" xfId="0" applyFont="1" applyFill="1" applyBorder="1" applyAlignment="1">
      <alignment horizontal="center" vertical="center" wrapText="1"/>
    </xf>
    <xf numFmtId="0" fontId="28" fillId="15" borderId="13" xfId="0" applyFont="1" applyFill="1" applyBorder="1" applyAlignment="1">
      <alignment horizontal="center" vertical="center" wrapText="1"/>
    </xf>
    <xf numFmtId="0" fontId="28" fillId="15" borderId="14" xfId="0" applyFont="1" applyFill="1" applyBorder="1" applyAlignment="1">
      <alignment horizontal="center" vertical="center" wrapText="1"/>
    </xf>
    <xf numFmtId="0" fontId="30" fillId="15" borderId="11" xfId="0" applyFont="1" applyFill="1" applyBorder="1" applyAlignment="1">
      <alignment horizontal="center" vertical="center" wrapText="1"/>
    </xf>
    <xf numFmtId="49" fontId="28" fillId="15" borderId="12" xfId="0" applyNumberFormat="1" applyFont="1" applyFill="1" applyBorder="1" applyAlignment="1">
      <alignment horizontal="center" vertical="center" wrapText="1"/>
    </xf>
    <xf numFmtId="0" fontId="28" fillId="15" borderId="11" xfId="0" applyFont="1" applyFill="1" applyBorder="1" applyAlignment="1">
      <alignment horizontal="center" vertical="center"/>
    </xf>
    <xf numFmtId="0" fontId="30" fillId="15" borderId="11" xfId="0" applyFont="1" applyFill="1" applyBorder="1" applyAlignment="1">
      <alignment vertical="center" wrapText="1"/>
    </xf>
    <xf numFmtId="0" fontId="28" fillId="15" borderId="13" xfId="0" applyFont="1" applyFill="1" applyBorder="1" applyAlignment="1">
      <alignment vertical="center" wrapText="1"/>
    </xf>
    <xf numFmtId="0" fontId="28" fillId="15" borderId="10" xfId="0" applyFont="1" applyFill="1" applyBorder="1" applyAlignment="1">
      <alignment vertical="center" wrapText="1"/>
    </xf>
    <xf numFmtId="0" fontId="30" fillId="15" borderId="10" xfId="0" applyFont="1" applyFill="1" applyBorder="1" applyAlignment="1">
      <alignment vertical="center" wrapText="1"/>
    </xf>
    <xf numFmtId="0" fontId="28" fillId="15" borderId="0" xfId="0" applyFont="1" applyFill="1" applyAlignment="1">
      <alignment vertical="center"/>
    </xf>
    <xf numFmtId="0" fontId="31" fillId="15" borderId="0" xfId="0" applyFont="1" applyFill="1" applyAlignment="1">
      <alignment vertical="center"/>
    </xf>
    <xf numFmtId="0" fontId="28" fillId="15" borderId="0" xfId="0" applyFont="1" applyFill="1" applyBorder="1" applyAlignment="1">
      <alignment horizontal="center" vertical="center" wrapText="1"/>
    </xf>
    <xf numFmtId="0" fontId="30" fillId="15" borderId="0" xfId="0" applyFont="1" applyFill="1" applyBorder="1" applyAlignment="1">
      <alignment horizontal="center" vertical="center" wrapText="1"/>
    </xf>
    <xf numFmtId="0" fontId="28" fillId="15" borderId="0" xfId="0" applyFont="1" applyFill="1" applyBorder="1" applyAlignment="1">
      <alignment vertical="center"/>
    </xf>
    <xf numFmtId="0" fontId="28" fillId="15" borderId="0" xfId="0" applyFont="1" applyFill="1" applyBorder="1" applyAlignment="1">
      <alignment horizontal="center" vertical="center"/>
    </xf>
    <xf numFmtId="0" fontId="28" fillId="15" borderId="15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wrapText="1"/>
    </xf>
    <xf numFmtId="4" fontId="26" fillId="18" borderId="10" xfId="0" applyNumberFormat="1" applyFont="1" applyFill="1" applyBorder="1" applyAlignment="1">
      <alignment horizontal="center"/>
    </xf>
    <xf numFmtId="2" fontId="28" fillId="15" borderId="10" xfId="0" applyNumberFormat="1" applyFont="1" applyFill="1" applyBorder="1" applyAlignment="1">
      <alignment horizontal="center" vertical="center"/>
    </xf>
    <xf numFmtId="2" fontId="29" fillId="15" borderId="10" xfId="0" applyNumberFormat="1" applyFont="1" applyFill="1" applyBorder="1" applyAlignment="1">
      <alignment horizontal="center" vertical="center" wrapText="1"/>
    </xf>
    <xf numFmtId="2" fontId="29" fillId="15" borderId="10" xfId="0" applyNumberFormat="1" applyFont="1" applyFill="1" applyBorder="1" applyAlignment="1">
      <alignment horizontal="center" vertical="center"/>
    </xf>
    <xf numFmtId="4" fontId="24" fillId="15" borderId="0" xfId="0" applyNumberFormat="1" applyFont="1" applyFill="1" applyBorder="1" applyAlignment="1">
      <alignment horizontal="center"/>
    </xf>
    <xf numFmtId="2" fontId="28" fillId="15" borderId="12" xfId="0" applyNumberFormat="1" applyFont="1" applyFill="1" applyBorder="1" applyAlignment="1">
      <alignment horizontal="center" vertical="center" wrapText="1"/>
    </xf>
    <xf numFmtId="49" fontId="24" fillId="15" borderId="0" xfId="0" applyNumberFormat="1" applyFont="1" applyFill="1" applyBorder="1" applyAlignment="1">
      <alignment horizontal="center" wrapText="1"/>
    </xf>
    <xf numFmtId="0" fontId="32" fillId="15" borderId="0" xfId="0" applyFont="1" applyFill="1" applyBorder="1" applyAlignment="1">
      <alignment horizontal="center" wrapText="1"/>
    </xf>
    <xf numFmtId="2" fontId="27" fillId="15" borderId="0" xfId="0" applyNumberFormat="1" applyFont="1" applyFill="1" applyBorder="1" applyAlignment="1">
      <alignment horizontal="center"/>
    </xf>
    <xf numFmtId="49" fontId="28" fillId="15" borderId="14" xfId="0" applyNumberFormat="1" applyFont="1" applyFill="1" applyBorder="1" applyAlignment="1">
      <alignment horizontal="center" vertical="center" wrapText="1"/>
    </xf>
    <xf numFmtId="49" fontId="28" fillId="15" borderId="0" xfId="0" applyNumberFormat="1" applyFont="1" applyFill="1" applyBorder="1" applyAlignment="1">
      <alignment horizontal="center" vertical="center" wrapText="1"/>
    </xf>
    <xf numFmtId="49" fontId="28" fillId="15" borderId="0" xfId="0" applyNumberFormat="1" applyFont="1" applyFill="1" applyAlignment="1">
      <alignment horizontal="center" vertical="center" wrapText="1"/>
    </xf>
    <xf numFmtId="49" fontId="25" fillId="15" borderId="0" xfId="0" applyNumberFormat="1" applyFont="1" applyFill="1" applyAlignment="1">
      <alignment horizontal="center" vertical="center" wrapText="1"/>
    </xf>
    <xf numFmtId="4" fontId="28" fillId="15" borderId="13" xfId="0" applyNumberFormat="1" applyFont="1" applyFill="1" applyBorder="1" applyAlignment="1">
      <alignment horizontal="center" vertical="center"/>
    </xf>
    <xf numFmtId="172" fontId="25" fillId="15" borderId="0" xfId="0" applyNumberFormat="1" applyFont="1" applyFill="1" applyAlignment="1">
      <alignment horizontal="center" vertical="center"/>
    </xf>
    <xf numFmtId="49" fontId="28" fillId="15" borderId="0" xfId="0" applyNumberFormat="1" applyFont="1" applyFill="1" applyAlignment="1">
      <alignment horizontal="center" vertical="center"/>
    </xf>
    <xf numFmtId="4" fontId="28" fillId="15" borderId="10" xfId="0" applyNumberFormat="1" applyFont="1" applyFill="1" applyBorder="1" applyAlignment="1">
      <alignment horizontal="center" vertical="center"/>
    </xf>
    <xf numFmtId="2" fontId="28" fillId="15" borderId="10" xfId="0" applyNumberFormat="1" applyFont="1" applyFill="1" applyBorder="1" applyAlignment="1">
      <alignment horizontal="center" vertical="center" wrapText="1"/>
    </xf>
    <xf numFmtId="4" fontId="28" fillId="15" borderId="10" xfId="0" applyNumberFormat="1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vertical="center" wrapText="1"/>
    </xf>
    <xf numFmtId="4" fontId="28" fillId="18" borderId="13" xfId="0" applyNumberFormat="1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28" fillId="15" borderId="0" xfId="0" applyFont="1" applyFill="1" applyBorder="1" applyAlignment="1">
      <alignment vertical="center" wrapText="1"/>
    </xf>
    <xf numFmtId="0" fontId="28" fillId="15" borderId="16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17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4" fontId="28" fillId="15" borderId="19" xfId="0" applyNumberFormat="1" applyFont="1" applyFill="1" applyBorder="1" applyAlignment="1">
      <alignment horizontal="center" vertical="center"/>
    </xf>
    <xf numFmtId="4" fontId="24" fillId="15" borderId="11" xfId="0" applyNumberFormat="1" applyFont="1" applyFill="1" applyBorder="1" applyAlignment="1">
      <alignment horizontal="center"/>
    </xf>
    <xf numFmtId="2" fontId="28" fillId="15" borderId="11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vertical="top" wrapText="1"/>
    </xf>
    <xf numFmtId="49" fontId="25" fillId="15" borderId="20" xfId="0" applyNumberFormat="1" applyFont="1" applyFill="1" applyBorder="1" applyAlignment="1">
      <alignment horizontal="center" vertical="center" wrapText="1"/>
    </xf>
    <xf numFmtId="49" fontId="25" fillId="15" borderId="10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172" fontId="28" fillId="15" borderId="10" xfId="0" applyNumberFormat="1" applyFont="1" applyFill="1" applyBorder="1" applyAlignment="1">
      <alignment horizontal="center" vertical="center"/>
    </xf>
    <xf numFmtId="172" fontId="25" fillId="15" borderId="10" xfId="0" applyNumberFormat="1" applyFont="1" applyFill="1" applyBorder="1" applyAlignment="1">
      <alignment horizontal="center"/>
    </xf>
    <xf numFmtId="0" fontId="25" fillId="0" borderId="17" xfId="0" applyFont="1" applyBorder="1" applyAlignment="1">
      <alignment horizontal="left" vertical="top" wrapText="1"/>
    </xf>
    <xf numFmtId="4" fontId="25" fillId="15" borderId="0" xfId="0" applyNumberFormat="1" applyFont="1" applyFill="1" applyAlignment="1">
      <alignment horizontal="center"/>
    </xf>
    <xf numFmtId="174" fontId="28" fillId="15" borderId="12" xfId="0" applyNumberFormat="1" applyFont="1" applyFill="1" applyBorder="1" applyAlignment="1">
      <alignment horizontal="center" vertical="center" wrapText="1"/>
    </xf>
    <xf numFmtId="0" fontId="34" fillId="15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15" borderId="0" xfId="0" applyFont="1" applyFill="1" applyBorder="1" applyAlignment="1">
      <alignment vertical="center" wrapText="1"/>
    </xf>
    <xf numFmtId="0" fontId="34" fillId="15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16" xfId="0" applyFont="1" applyBorder="1" applyAlignment="1">
      <alignment horizontal="center"/>
    </xf>
    <xf numFmtId="0" fontId="34" fillId="15" borderId="16" xfId="0" applyFont="1" applyFill="1" applyBorder="1" applyAlignment="1">
      <alignment vertical="center" wrapText="1"/>
    </xf>
    <xf numFmtId="0" fontId="34" fillId="15" borderId="10" xfId="0" applyFont="1" applyFill="1" applyBorder="1" applyAlignment="1">
      <alignment horizontal="center" vertical="center" wrapText="1"/>
    </xf>
    <xf numFmtId="0" fontId="34" fillId="15" borderId="0" xfId="0" applyFont="1" applyFill="1" applyAlignment="1">
      <alignment horizontal="center" vertical="center" wrapText="1"/>
    </xf>
    <xf numFmtId="0" fontId="34" fillId="15" borderId="13" xfId="0" applyFont="1" applyFill="1" applyBorder="1" applyAlignment="1">
      <alignment horizontal="center" vertical="center" wrapText="1"/>
    </xf>
    <xf numFmtId="0" fontId="35" fillId="15" borderId="10" xfId="0" applyFont="1" applyFill="1" applyBorder="1" applyAlignment="1">
      <alignment horizontal="center" vertical="center" wrapText="1"/>
    </xf>
    <xf numFmtId="49" fontId="34" fillId="15" borderId="20" xfId="0" applyNumberFormat="1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top" wrapText="1"/>
    </xf>
    <xf numFmtId="0" fontId="34" fillId="0" borderId="17" xfId="0" applyFont="1" applyBorder="1" applyAlignment="1">
      <alignment vertical="top" wrapText="1"/>
    </xf>
    <xf numFmtId="174" fontId="34" fillId="15" borderId="12" xfId="0" applyNumberFormat="1" applyFont="1" applyFill="1" applyBorder="1" applyAlignment="1">
      <alignment horizontal="center" vertical="center" wrapText="1"/>
    </xf>
    <xf numFmtId="0" fontId="34" fillId="15" borderId="10" xfId="0" applyFont="1" applyFill="1" applyBorder="1" applyAlignment="1">
      <alignment horizontal="center" vertical="center"/>
    </xf>
    <xf numFmtId="4" fontId="34" fillId="15" borderId="13" xfId="0" applyNumberFormat="1" applyFont="1" applyFill="1" applyBorder="1" applyAlignment="1">
      <alignment horizontal="center" vertical="center"/>
    </xf>
    <xf numFmtId="0" fontId="34" fillId="15" borderId="0" xfId="0" applyFont="1" applyFill="1" applyAlignment="1">
      <alignment horizontal="center" vertical="center"/>
    </xf>
    <xf numFmtId="0" fontId="34" fillId="15" borderId="12" xfId="0" applyFont="1" applyFill="1" applyBorder="1" applyAlignment="1">
      <alignment horizontal="center" vertical="center" wrapText="1"/>
    </xf>
    <xf numFmtId="0" fontId="34" fillId="15" borderId="11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top" wrapText="1"/>
    </xf>
    <xf numFmtId="4" fontId="34" fillId="15" borderId="19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top" wrapText="1"/>
    </xf>
    <xf numFmtId="4" fontId="34" fillId="15" borderId="10" xfId="0" applyNumberFormat="1" applyFont="1" applyFill="1" applyBorder="1" applyAlignment="1">
      <alignment horizontal="center" vertical="center"/>
    </xf>
    <xf numFmtId="0" fontId="34" fillId="15" borderId="0" xfId="0" applyFont="1" applyFill="1" applyAlignment="1">
      <alignment vertical="center"/>
    </xf>
    <xf numFmtId="49" fontId="34" fillId="15" borderId="0" xfId="0" applyNumberFormat="1" applyFont="1" applyFill="1" applyAlignment="1">
      <alignment horizontal="center" vertical="center" wrapText="1"/>
    </xf>
    <xf numFmtId="4" fontId="34" fillId="15" borderId="0" xfId="0" applyNumberFormat="1" applyFont="1" applyFill="1" applyAlignment="1">
      <alignment horizontal="center"/>
    </xf>
    <xf numFmtId="0" fontId="34" fillId="15" borderId="0" xfId="0" applyFont="1" applyFill="1" applyAlignment="1">
      <alignment horizontal="right"/>
    </xf>
    <xf numFmtId="0" fontId="34" fillId="0" borderId="11" xfId="0" applyFont="1" applyBorder="1" applyAlignment="1">
      <alignment horizontal="center" vertical="top" wrapText="1"/>
    </xf>
    <xf numFmtId="0" fontId="34" fillId="0" borderId="18" xfId="0" applyFont="1" applyBorder="1" applyAlignment="1">
      <alignment vertical="top" wrapText="1"/>
    </xf>
    <xf numFmtId="49" fontId="34" fillId="15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vertical="top" wrapText="1"/>
    </xf>
    <xf numFmtId="0" fontId="34" fillId="0" borderId="21" xfId="0" applyFont="1" applyBorder="1" applyAlignment="1">
      <alignment horizontal="center" vertical="top" wrapText="1"/>
    </xf>
    <xf numFmtId="0" fontId="28" fillId="15" borderId="22" xfId="0" applyFont="1" applyFill="1" applyBorder="1" applyAlignment="1">
      <alignment horizontal="center" vertical="center" wrapText="1"/>
    </xf>
    <xf numFmtId="0" fontId="28" fillId="15" borderId="14" xfId="0" applyFont="1" applyFill="1" applyBorder="1" applyAlignment="1">
      <alignment horizontal="center" vertical="center" wrapText="1"/>
    </xf>
    <xf numFmtId="49" fontId="28" fillId="15" borderId="11" xfId="0" applyNumberFormat="1" applyFont="1" applyFill="1" applyBorder="1" applyAlignment="1">
      <alignment horizontal="center" vertical="center" wrapText="1"/>
    </xf>
    <xf numFmtId="49" fontId="28" fillId="15" borderId="12" xfId="0" applyNumberFormat="1" applyFont="1" applyFill="1" applyBorder="1" applyAlignment="1">
      <alignment horizontal="center" vertical="center" wrapText="1"/>
    </xf>
    <xf numFmtId="49" fontId="28" fillId="15" borderId="0" xfId="0" applyNumberFormat="1" applyFont="1" applyFill="1" applyAlignment="1">
      <alignment horizontal="center" vertical="center" wrapText="1"/>
    </xf>
    <xf numFmtId="0" fontId="4" fillId="15" borderId="23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49" fontId="34" fillId="15" borderId="0" xfId="0" applyNumberFormat="1" applyFont="1" applyFill="1" applyAlignment="1">
      <alignment horizontal="left" wrapText="1"/>
    </xf>
    <xf numFmtId="0" fontId="34" fillId="15" borderId="0" xfId="0" applyFont="1" applyFill="1" applyAlignment="1">
      <alignment horizontal="right" wrapText="1"/>
    </xf>
    <xf numFmtId="0" fontId="34" fillId="15" borderId="11" xfId="0" applyFont="1" applyFill="1" applyBorder="1" applyAlignment="1">
      <alignment horizontal="center" vertical="center" wrapText="1"/>
    </xf>
    <xf numFmtId="0" fontId="34" fillId="15" borderId="24" xfId="0" applyFont="1" applyFill="1" applyBorder="1" applyAlignment="1">
      <alignment horizontal="center" vertical="center" wrapText="1"/>
    </xf>
    <xf numFmtId="49" fontId="34" fillId="15" borderId="11" xfId="0" applyNumberFormat="1" applyFont="1" applyFill="1" applyBorder="1" applyAlignment="1">
      <alignment horizontal="center" vertical="center" wrapText="1"/>
    </xf>
    <xf numFmtId="49" fontId="34" fillId="15" borderId="24" xfId="0" applyNumberFormat="1" applyFont="1" applyFill="1" applyBorder="1" applyAlignment="1">
      <alignment horizontal="center" vertical="center" wrapText="1"/>
    </xf>
    <xf numFmtId="0" fontId="34" fillId="15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1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4" fillId="0" borderId="16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15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0" fontId="28" fillId="15" borderId="0" xfId="0" applyFont="1" applyFill="1" applyBorder="1" applyAlignment="1">
      <alignment horizontal="center" vertical="center" wrapText="1"/>
    </xf>
    <xf numFmtId="0" fontId="28" fillId="15" borderId="23" xfId="0" applyFont="1" applyFill="1" applyBorder="1" applyAlignment="1">
      <alignment horizontal="center" vertical="center" wrapText="1"/>
    </xf>
    <xf numFmtId="0" fontId="28" fillId="15" borderId="16" xfId="0" applyFont="1" applyFill="1" applyBorder="1" applyAlignment="1">
      <alignment horizontal="center" vertical="center" wrapText="1"/>
    </xf>
    <xf numFmtId="0" fontId="28" fillId="15" borderId="11" xfId="0" applyFont="1" applyFill="1" applyBorder="1" applyAlignment="1">
      <alignment horizontal="center" vertical="center" wrapText="1"/>
    </xf>
    <xf numFmtId="0" fontId="28" fillId="15" borderId="12" xfId="0" applyFont="1" applyFill="1" applyBorder="1" applyAlignment="1">
      <alignment horizontal="center" vertical="center" wrapText="1"/>
    </xf>
    <xf numFmtId="0" fontId="28" fillId="15" borderId="25" xfId="0" applyFont="1" applyFill="1" applyBorder="1" applyAlignment="1">
      <alignment horizontal="center" vertical="center" wrapText="1"/>
    </xf>
    <xf numFmtId="0" fontId="4" fillId="15" borderId="25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28" fillId="15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7">
      <pane ySplit="2505" topLeftCell="BM10" activePane="bottomLeft" state="split"/>
      <selection pane="topLeft" activeCell="E7" sqref="E1:E16384"/>
      <selection pane="bottomLeft" activeCell="A9" sqref="A9:F9"/>
    </sheetView>
  </sheetViews>
  <sheetFormatPr defaultColWidth="9.00390625" defaultRowHeight="12.75"/>
  <cols>
    <col min="1" max="1" width="6.75390625" style="26" customWidth="1"/>
    <col min="2" max="2" width="37.25390625" style="9" customWidth="1"/>
    <col min="3" max="3" width="19.375" style="9" customWidth="1"/>
    <col min="4" max="4" width="51.625" style="24" customWidth="1"/>
    <col min="5" max="5" width="22.75390625" style="43" customWidth="1"/>
    <col min="6" max="6" width="26.75390625" style="8" customWidth="1"/>
    <col min="7" max="7" width="25.00390625" style="8" customWidth="1"/>
    <col min="8" max="8" width="11.375" style="8" customWidth="1"/>
    <col min="9" max="9" width="9.125" style="8" customWidth="1"/>
    <col min="10" max="10" width="11.625" style="8" customWidth="1"/>
    <col min="11" max="16384" width="9.125" style="8" customWidth="1"/>
  </cols>
  <sheetData>
    <row r="1" spans="1:7" s="76" customFormat="1" ht="27" customHeight="1">
      <c r="A1" s="125" t="s">
        <v>85</v>
      </c>
      <c r="B1" s="125"/>
      <c r="C1" s="125"/>
      <c r="D1" s="125"/>
      <c r="E1" s="125"/>
      <c r="F1" s="125"/>
      <c r="G1" s="55"/>
    </row>
    <row r="2" spans="1:7" s="79" customFormat="1" ht="21" customHeight="1">
      <c r="A2" s="123" t="s">
        <v>155</v>
      </c>
      <c r="B2" s="123"/>
      <c r="C2" s="123"/>
      <c r="D2" s="123"/>
      <c r="E2" s="123"/>
      <c r="F2" s="123"/>
      <c r="G2" s="78"/>
    </row>
    <row r="3" spans="1:7" s="79" customFormat="1" ht="19.5" customHeight="1">
      <c r="A3" s="124" t="s">
        <v>182</v>
      </c>
      <c r="B3" s="124"/>
      <c r="C3" s="124"/>
      <c r="D3" s="124"/>
      <c r="E3" s="124"/>
      <c r="F3" s="124"/>
      <c r="G3" s="124"/>
    </row>
    <row r="4" spans="1:7" s="79" customFormat="1" ht="22.5" customHeight="1">
      <c r="A4" s="123" t="s">
        <v>149</v>
      </c>
      <c r="B4" s="123"/>
      <c r="C4" s="123"/>
      <c r="D4" s="123"/>
      <c r="E4" s="123"/>
      <c r="F4" s="123"/>
      <c r="G4" s="78"/>
    </row>
    <row r="5" spans="1:7" s="79" customFormat="1" ht="22.5" customHeight="1">
      <c r="A5" s="123" t="s">
        <v>150</v>
      </c>
      <c r="B5" s="123"/>
      <c r="C5" s="123"/>
      <c r="D5" s="123"/>
      <c r="E5" s="123"/>
      <c r="F5" s="123"/>
      <c r="G5" s="123"/>
    </row>
    <row r="6" spans="1:7" s="79" customFormat="1" ht="19.5" customHeight="1">
      <c r="A6" s="123" t="s">
        <v>152</v>
      </c>
      <c r="B6" s="123"/>
      <c r="C6" s="123"/>
      <c r="D6" s="123"/>
      <c r="E6" s="123"/>
      <c r="F6" s="123"/>
      <c r="G6" s="77"/>
    </row>
    <row r="7" spans="1:7" s="79" customFormat="1" ht="19.5" customHeight="1">
      <c r="A7" s="80" t="s">
        <v>151</v>
      </c>
      <c r="B7" s="80"/>
      <c r="C7" s="77"/>
      <c r="D7" s="80"/>
      <c r="E7" s="77"/>
      <c r="F7" s="80"/>
      <c r="G7" s="80"/>
    </row>
    <row r="8" spans="1:7" s="79" customFormat="1" ht="19.5" customHeight="1">
      <c r="A8" s="123" t="s">
        <v>153</v>
      </c>
      <c r="B8" s="123"/>
      <c r="C8" s="123"/>
      <c r="D8" s="123"/>
      <c r="E8" s="123"/>
      <c r="F8" s="123"/>
      <c r="G8" s="78"/>
    </row>
    <row r="9" spans="1:7" s="79" customFormat="1" ht="24" customHeight="1">
      <c r="A9" s="126" t="s">
        <v>178</v>
      </c>
      <c r="B9" s="126"/>
      <c r="C9" s="126"/>
      <c r="D9" s="126"/>
      <c r="E9" s="126"/>
      <c r="F9" s="126"/>
      <c r="G9" s="82"/>
    </row>
    <row r="10" spans="1:7" s="79" customFormat="1" ht="24" customHeight="1">
      <c r="A10" s="81"/>
      <c r="B10" s="81"/>
      <c r="C10" s="81"/>
      <c r="D10" s="81"/>
      <c r="E10" s="81"/>
      <c r="F10" s="81"/>
      <c r="G10" s="82"/>
    </row>
    <row r="11" spans="1:10" s="84" customFormat="1" ht="49.5" customHeight="1">
      <c r="A11" s="122" t="s">
        <v>1</v>
      </c>
      <c r="B11" s="83" t="s">
        <v>4</v>
      </c>
      <c r="C11" s="118" t="s">
        <v>3</v>
      </c>
      <c r="D11" s="83" t="s">
        <v>5</v>
      </c>
      <c r="E11" s="120" t="s">
        <v>7</v>
      </c>
      <c r="F11" s="122" t="s">
        <v>8</v>
      </c>
      <c r="G11" s="122" t="s">
        <v>9</v>
      </c>
      <c r="H11" s="83"/>
      <c r="I11" s="83"/>
      <c r="J11" s="83"/>
    </row>
    <row r="12" spans="1:10" s="84" customFormat="1" ht="71.25" customHeight="1">
      <c r="A12" s="122"/>
      <c r="B12" s="83" t="s">
        <v>2</v>
      </c>
      <c r="C12" s="119"/>
      <c r="D12" s="83" t="s">
        <v>6</v>
      </c>
      <c r="E12" s="121"/>
      <c r="F12" s="122"/>
      <c r="G12" s="122"/>
      <c r="H12" s="85" t="s">
        <v>35</v>
      </c>
      <c r="I12" s="83"/>
      <c r="J12" s="83"/>
    </row>
    <row r="13" spans="1:10" s="93" customFormat="1" ht="28.5" customHeight="1">
      <c r="A13" s="86">
        <v>1</v>
      </c>
      <c r="B13" s="87" t="s">
        <v>154</v>
      </c>
      <c r="C13" s="88">
        <v>1</v>
      </c>
      <c r="D13" s="89" t="s">
        <v>156</v>
      </c>
      <c r="E13" s="88">
        <v>89181398005</v>
      </c>
      <c r="F13" s="90">
        <f>J13</f>
        <v>0.0198</v>
      </c>
      <c r="G13" s="91" t="s">
        <v>10</v>
      </c>
      <c r="H13" s="92">
        <v>17.1</v>
      </c>
      <c r="I13" s="83">
        <v>863.3</v>
      </c>
      <c r="J13" s="91">
        <f aca="true" t="shared" si="0" ref="J13:J39">H13/I13</f>
        <v>0.0198077145835747</v>
      </c>
    </row>
    <row r="14" spans="1:10" s="93" customFormat="1" ht="28.5" customHeight="1">
      <c r="A14" s="86">
        <f>A13+1</f>
        <v>2</v>
      </c>
      <c r="B14" s="87" t="s">
        <v>154</v>
      </c>
      <c r="C14" s="88">
        <v>1</v>
      </c>
      <c r="D14" s="89" t="s">
        <v>157</v>
      </c>
      <c r="E14" s="88" t="s">
        <v>159</v>
      </c>
      <c r="F14" s="90">
        <f aca="true" t="shared" si="1" ref="F14:F40">J14</f>
        <v>0.0198</v>
      </c>
      <c r="G14" s="91" t="s">
        <v>10</v>
      </c>
      <c r="H14" s="92">
        <v>17.1</v>
      </c>
      <c r="I14" s="83">
        <v>863.3</v>
      </c>
      <c r="J14" s="91">
        <f t="shared" si="0"/>
        <v>0.0198077145835747</v>
      </c>
    </row>
    <row r="15" spans="1:10" s="93" customFormat="1" ht="28.5" customHeight="1">
      <c r="A15" s="86">
        <f aca="true" t="shared" si="2" ref="A15:A40">A14+1</f>
        <v>3</v>
      </c>
      <c r="B15" s="87" t="s">
        <v>154</v>
      </c>
      <c r="C15" s="88">
        <v>2</v>
      </c>
      <c r="D15" s="89" t="s">
        <v>190</v>
      </c>
      <c r="E15" s="88">
        <v>89182774090</v>
      </c>
      <c r="F15" s="90">
        <f t="shared" si="1"/>
        <v>0.0187</v>
      </c>
      <c r="G15" s="91" t="s">
        <v>10</v>
      </c>
      <c r="H15" s="92">
        <v>16.13</v>
      </c>
      <c r="I15" s="83">
        <v>863.3</v>
      </c>
      <c r="J15" s="91">
        <f>H15/I15</f>
        <v>0.0186841190779567</v>
      </c>
    </row>
    <row r="16" spans="1:10" s="93" customFormat="1" ht="28.5" customHeight="1">
      <c r="A16" s="86">
        <f t="shared" si="2"/>
        <v>4</v>
      </c>
      <c r="B16" s="87" t="s">
        <v>154</v>
      </c>
      <c r="C16" s="88">
        <v>2</v>
      </c>
      <c r="D16" s="89" t="s">
        <v>183</v>
      </c>
      <c r="E16" s="88">
        <v>89182774090</v>
      </c>
      <c r="F16" s="90">
        <f t="shared" si="1"/>
        <v>0.0187</v>
      </c>
      <c r="G16" s="91" t="s">
        <v>10</v>
      </c>
      <c r="H16" s="92">
        <v>16.13</v>
      </c>
      <c r="I16" s="83">
        <v>863.3</v>
      </c>
      <c r="J16" s="91">
        <f>H16/I16</f>
        <v>0.0186841190779567</v>
      </c>
    </row>
    <row r="17" spans="1:10" s="93" customFormat="1" ht="28.5" customHeight="1">
      <c r="A17" s="86">
        <f t="shared" si="2"/>
        <v>5</v>
      </c>
      <c r="B17" s="87" t="s">
        <v>154</v>
      </c>
      <c r="C17" s="88">
        <v>2</v>
      </c>
      <c r="D17" s="89" t="s">
        <v>188</v>
      </c>
      <c r="E17" s="88">
        <v>89182774090</v>
      </c>
      <c r="F17" s="90">
        <f t="shared" si="1"/>
        <v>0.0187</v>
      </c>
      <c r="G17" s="91" t="s">
        <v>10</v>
      </c>
      <c r="H17" s="92">
        <v>16.14</v>
      </c>
      <c r="I17" s="83">
        <v>863.3</v>
      </c>
      <c r="J17" s="91">
        <f>H17/I17</f>
        <v>0.0186957025367775</v>
      </c>
    </row>
    <row r="18" spans="1:10" s="93" customFormat="1" ht="28.5" customHeight="1">
      <c r="A18" s="86">
        <f t="shared" si="2"/>
        <v>6</v>
      </c>
      <c r="B18" s="87" t="s">
        <v>154</v>
      </c>
      <c r="C18" s="88">
        <v>3</v>
      </c>
      <c r="D18" s="89" t="s">
        <v>158</v>
      </c>
      <c r="E18" s="88">
        <v>89180697153</v>
      </c>
      <c r="F18" s="90">
        <f t="shared" si="1"/>
        <v>0.0668</v>
      </c>
      <c r="G18" s="91" t="s">
        <v>10</v>
      </c>
      <c r="H18" s="92">
        <v>57.7</v>
      </c>
      <c r="I18" s="83">
        <v>863.3</v>
      </c>
      <c r="J18" s="91">
        <f t="shared" si="0"/>
        <v>0.0668365573960385</v>
      </c>
    </row>
    <row r="19" spans="1:10" s="93" customFormat="1" ht="28.5" customHeight="1">
      <c r="A19" s="86">
        <f t="shared" si="2"/>
        <v>7</v>
      </c>
      <c r="B19" s="87" t="s">
        <v>154</v>
      </c>
      <c r="C19" s="88">
        <v>4</v>
      </c>
      <c r="D19" s="89" t="s">
        <v>191</v>
      </c>
      <c r="E19" s="88">
        <v>89180225371</v>
      </c>
      <c r="F19" s="90">
        <f t="shared" si="1"/>
        <v>0.04</v>
      </c>
      <c r="G19" s="91" t="s">
        <v>10</v>
      </c>
      <c r="H19" s="92">
        <v>34.5</v>
      </c>
      <c r="I19" s="83">
        <v>863.3</v>
      </c>
      <c r="J19" s="91">
        <f t="shared" si="0"/>
        <v>0.0399629329317734</v>
      </c>
    </row>
    <row r="20" spans="1:10" s="93" customFormat="1" ht="28.5" customHeight="1">
      <c r="A20" s="86">
        <f t="shared" si="2"/>
        <v>8</v>
      </c>
      <c r="B20" s="87" t="s">
        <v>154</v>
      </c>
      <c r="C20" s="88">
        <v>5</v>
      </c>
      <c r="D20" s="89" t="s">
        <v>184</v>
      </c>
      <c r="E20" s="88">
        <v>89017151030</v>
      </c>
      <c r="F20" s="90">
        <f t="shared" si="1"/>
        <v>0.0557</v>
      </c>
      <c r="G20" s="91" t="s">
        <v>10</v>
      </c>
      <c r="H20" s="92">
        <v>48.1</v>
      </c>
      <c r="I20" s="83">
        <v>863.3</v>
      </c>
      <c r="J20" s="91">
        <f t="shared" si="0"/>
        <v>0.0557164369280667</v>
      </c>
    </row>
    <row r="21" spans="1:10" s="93" customFormat="1" ht="28.5" customHeight="1">
      <c r="A21" s="86">
        <f t="shared" si="2"/>
        <v>9</v>
      </c>
      <c r="B21" s="87" t="s">
        <v>154</v>
      </c>
      <c r="C21" s="88">
        <v>6</v>
      </c>
      <c r="D21" s="89" t="s">
        <v>160</v>
      </c>
      <c r="E21" s="88">
        <v>89186360756</v>
      </c>
      <c r="F21" s="90">
        <f t="shared" si="1"/>
        <v>0.0674</v>
      </c>
      <c r="G21" s="91" t="s">
        <v>10</v>
      </c>
      <c r="H21" s="92">
        <v>58.2</v>
      </c>
      <c r="I21" s="83">
        <v>863.3</v>
      </c>
      <c r="J21" s="91">
        <f t="shared" si="0"/>
        <v>0.0674157303370787</v>
      </c>
    </row>
    <row r="22" spans="1:10" s="93" customFormat="1" ht="28.5" customHeight="1">
      <c r="A22" s="86">
        <f t="shared" si="2"/>
        <v>10</v>
      </c>
      <c r="B22" s="87" t="s">
        <v>154</v>
      </c>
      <c r="C22" s="88">
        <v>7</v>
      </c>
      <c r="D22" s="89" t="s">
        <v>161</v>
      </c>
      <c r="E22" s="88" t="s">
        <v>185</v>
      </c>
      <c r="F22" s="90">
        <f t="shared" si="1"/>
        <v>0.0119</v>
      </c>
      <c r="G22" s="91" t="s">
        <v>10</v>
      </c>
      <c r="H22" s="92">
        <v>10.24</v>
      </c>
      <c r="I22" s="83">
        <v>863.3</v>
      </c>
      <c r="J22" s="91">
        <f t="shared" si="0"/>
        <v>0.0118614618325032</v>
      </c>
    </row>
    <row r="23" spans="1:10" s="93" customFormat="1" ht="28.5" customHeight="1">
      <c r="A23" s="86">
        <f t="shared" si="2"/>
        <v>11</v>
      </c>
      <c r="B23" s="87" t="s">
        <v>154</v>
      </c>
      <c r="C23" s="88">
        <v>7</v>
      </c>
      <c r="D23" s="89" t="s">
        <v>162</v>
      </c>
      <c r="E23" s="88" t="s">
        <v>185</v>
      </c>
      <c r="F23" s="90">
        <f t="shared" si="1"/>
        <v>0.0119</v>
      </c>
      <c r="G23" s="91" t="s">
        <v>10</v>
      </c>
      <c r="H23" s="92">
        <v>10.24</v>
      </c>
      <c r="I23" s="83">
        <v>863.3</v>
      </c>
      <c r="J23" s="91">
        <f t="shared" si="0"/>
        <v>0.0118614618325032</v>
      </c>
    </row>
    <row r="24" spans="1:10" s="93" customFormat="1" ht="28.5" customHeight="1">
      <c r="A24" s="86">
        <f t="shared" si="2"/>
        <v>12</v>
      </c>
      <c r="B24" s="87" t="s">
        <v>154</v>
      </c>
      <c r="C24" s="88">
        <v>7</v>
      </c>
      <c r="D24" s="89" t="s">
        <v>163</v>
      </c>
      <c r="E24" s="88" t="s">
        <v>186</v>
      </c>
      <c r="F24" s="90">
        <f t="shared" si="1"/>
        <v>0.0119</v>
      </c>
      <c r="G24" s="91" t="s">
        <v>10</v>
      </c>
      <c r="H24" s="92">
        <v>10.24</v>
      </c>
      <c r="I24" s="83">
        <v>863.3</v>
      </c>
      <c r="J24" s="91">
        <f t="shared" si="0"/>
        <v>0.0118614618325032</v>
      </c>
    </row>
    <row r="25" spans="1:10" s="93" customFormat="1" ht="28.5" customHeight="1">
      <c r="A25" s="86">
        <f t="shared" si="2"/>
        <v>13</v>
      </c>
      <c r="B25" s="87" t="s">
        <v>154</v>
      </c>
      <c r="C25" s="88">
        <v>7</v>
      </c>
      <c r="D25" s="89" t="s">
        <v>164</v>
      </c>
      <c r="E25" s="88">
        <v>89189463447</v>
      </c>
      <c r="F25" s="90">
        <f t="shared" si="1"/>
        <v>0.0237</v>
      </c>
      <c r="G25" s="91" t="s">
        <v>10</v>
      </c>
      <c r="H25" s="92">
        <v>20.48</v>
      </c>
      <c r="I25" s="83">
        <v>863.3</v>
      </c>
      <c r="J25" s="91">
        <f t="shared" si="0"/>
        <v>0.0237229236650064</v>
      </c>
    </row>
    <row r="26" spans="1:10" s="84" customFormat="1" ht="28.5" customHeight="1">
      <c r="A26" s="86">
        <f t="shared" si="2"/>
        <v>14</v>
      </c>
      <c r="B26" s="87" t="s">
        <v>154</v>
      </c>
      <c r="C26" s="88">
        <v>8</v>
      </c>
      <c r="D26" s="89" t="s">
        <v>165</v>
      </c>
      <c r="E26" s="88">
        <v>89184128819</v>
      </c>
      <c r="F26" s="90">
        <f t="shared" si="1"/>
        <v>0.0485</v>
      </c>
      <c r="G26" s="94" t="s">
        <v>10</v>
      </c>
      <c r="H26" s="92">
        <v>41.9</v>
      </c>
      <c r="I26" s="83">
        <v>863.3</v>
      </c>
      <c r="J26" s="91">
        <f t="shared" si="0"/>
        <v>0.0485346924591683</v>
      </c>
    </row>
    <row r="27" spans="1:10" s="84" customFormat="1" ht="28.5" customHeight="1">
      <c r="A27" s="86">
        <f t="shared" si="2"/>
        <v>15</v>
      </c>
      <c r="B27" s="87" t="s">
        <v>154</v>
      </c>
      <c r="C27" s="88">
        <v>9</v>
      </c>
      <c r="D27" s="89" t="s">
        <v>187</v>
      </c>
      <c r="E27" s="88">
        <v>89189991988</v>
      </c>
      <c r="F27" s="90">
        <f t="shared" si="1"/>
        <v>0.0573</v>
      </c>
      <c r="G27" s="94" t="s">
        <v>10</v>
      </c>
      <c r="H27" s="92">
        <v>49.5</v>
      </c>
      <c r="I27" s="83">
        <v>863.3</v>
      </c>
      <c r="J27" s="91">
        <f t="shared" si="0"/>
        <v>0.0573381211629793</v>
      </c>
    </row>
    <row r="28" spans="1:10" s="84" customFormat="1" ht="28.5" customHeight="1">
      <c r="A28" s="86">
        <f t="shared" si="2"/>
        <v>16</v>
      </c>
      <c r="B28" s="87" t="s">
        <v>154</v>
      </c>
      <c r="C28" s="88">
        <v>10</v>
      </c>
      <c r="D28" s="89" t="s">
        <v>166</v>
      </c>
      <c r="E28" s="88">
        <v>89183138408</v>
      </c>
      <c r="F28" s="90">
        <f t="shared" si="1"/>
        <v>0.0564</v>
      </c>
      <c r="G28" s="94" t="s">
        <v>10</v>
      </c>
      <c r="H28" s="92">
        <v>48.7</v>
      </c>
      <c r="I28" s="83">
        <v>863.3</v>
      </c>
      <c r="J28" s="91">
        <f t="shared" si="0"/>
        <v>0.056411444457315</v>
      </c>
    </row>
    <row r="29" spans="1:10" s="93" customFormat="1" ht="28.5" customHeight="1">
      <c r="A29" s="86">
        <f t="shared" si="2"/>
        <v>17</v>
      </c>
      <c r="B29" s="87" t="s">
        <v>154</v>
      </c>
      <c r="C29" s="88">
        <v>11</v>
      </c>
      <c r="D29" s="89" t="s">
        <v>167</v>
      </c>
      <c r="E29" s="88">
        <v>89181668694</v>
      </c>
      <c r="F29" s="90">
        <f t="shared" si="1"/>
        <v>0.0222</v>
      </c>
      <c r="G29" s="91" t="s">
        <v>10</v>
      </c>
      <c r="H29" s="92">
        <v>19.15</v>
      </c>
      <c r="I29" s="83">
        <v>863.3</v>
      </c>
      <c r="J29" s="91">
        <f t="shared" si="0"/>
        <v>0.0221823236418395</v>
      </c>
    </row>
    <row r="30" spans="1:10" s="93" customFormat="1" ht="28.5" customHeight="1">
      <c r="A30" s="86">
        <f t="shared" si="2"/>
        <v>18</v>
      </c>
      <c r="B30" s="87" t="s">
        <v>154</v>
      </c>
      <c r="C30" s="88">
        <v>11</v>
      </c>
      <c r="D30" s="89" t="s">
        <v>168</v>
      </c>
      <c r="E30" s="88">
        <v>89184413678</v>
      </c>
      <c r="F30" s="90">
        <f t="shared" si="1"/>
        <v>0.0222</v>
      </c>
      <c r="G30" s="91" t="s">
        <v>10</v>
      </c>
      <c r="H30" s="92">
        <v>19.15</v>
      </c>
      <c r="I30" s="83">
        <v>863.3</v>
      </c>
      <c r="J30" s="91">
        <f t="shared" si="0"/>
        <v>0.0221823236418395</v>
      </c>
    </row>
    <row r="31" spans="1:10" s="93" customFormat="1" ht="28.5" customHeight="1">
      <c r="A31" s="86">
        <f t="shared" si="2"/>
        <v>19</v>
      </c>
      <c r="B31" s="87" t="s">
        <v>154</v>
      </c>
      <c r="C31" s="88">
        <v>12</v>
      </c>
      <c r="D31" s="89" t="s">
        <v>169</v>
      </c>
      <c r="E31" s="88">
        <v>89183325868</v>
      </c>
      <c r="F31" s="90">
        <f t="shared" si="1"/>
        <v>0.0579</v>
      </c>
      <c r="G31" s="91" t="s">
        <v>10</v>
      </c>
      <c r="H31" s="92">
        <v>50</v>
      </c>
      <c r="I31" s="83">
        <v>863.3</v>
      </c>
      <c r="J31" s="91">
        <f t="shared" si="0"/>
        <v>0.0579172941040195</v>
      </c>
    </row>
    <row r="32" spans="1:10" s="93" customFormat="1" ht="28.5" customHeight="1">
      <c r="A32" s="86">
        <f t="shared" si="2"/>
        <v>20</v>
      </c>
      <c r="B32" s="87" t="s">
        <v>154</v>
      </c>
      <c r="C32" s="88">
        <v>13</v>
      </c>
      <c r="D32" s="89" t="s">
        <v>170</v>
      </c>
      <c r="E32" s="88" t="s">
        <v>181</v>
      </c>
      <c r="F32" s="90">
        <f t="shared" si="1"/>
        <v>0.034</v>
      </c>
      <c r="G32" s="91" t="s">
        <v>10</v>
      </c>
      <c r="H32" s="92">
        <v>29.35</v>
      </c>
      <c r="I32" s="83">
        <v>863.3</v>
      </c>
      <c r="J32" s="91">
        <f t="shared" si="0"/>
        <v>0.0339974516390594</v>
      </c>
    </row>
    <row r="33" spans="1:10" s="93" customFormat="1" ht="28.5" customHeight="1">
      <c r="A33" s="86">
        <f t="shared" si="2"/>
        <v>21</v>
      </c>
      <c r="B33" s="87" t="s">
        <v>154</v>
      </c>
      <c r="C33" s="88">
        <v>13</v>
      </c>
      <c r="D33" s="89" t="s">
        <v>171</v>
      </c>
      <c r="E33" s="88">
        <v>89615293810</v>
      </c>
      <c r="F33" s="90">
        <f t="shared" si="1"/>
        <v>0.034</v>
      </c>
      <c r="G33" s="95" t="s">
        <v>10</v>
      </c>
      <c r="H33" s="92">
        <v>29.35</v>
      </c>
      <c r="I33" s="83">
        <v>863.3</v>
      </c>
      <c r="J33" s="91">
        <f t="shared" si="0"/>
        <v>0.0339974516390594</v>
      </c>
    </row>
    <row r="34" spans="1:10" s="93" customFormat="1" ht="28.5" customHeight="1">
      <c r="A34" s="86">
        <f t="shared" si="2"/>
        <v>22</v>
      </c>
      <c r="B34" s="87" t="s">
        <v>154</v>
      </c>
      <c r="C34" s="88">
        <v>14</v>
      </c>
      <c r="D34" s="89" t="s">
        <v>172</v>
      </c>
      <c r="E34" s="88">
        <v>89180314253</v>
      </c>
      <c r="F34" s="90">
        <f t="shared" si="1"/>
        <v>0.0363</v>
      </c>
      <c r="G34" s="95" t="s">
        <v>10</v>
      </c>
      <c r="H34" s="92">
        <v>31.3</v>
      </c>
      <c r="I34" s="83">
        <v>863.3</v>
      </c>
      <c r="J34" s="91">
        <f t="shared" si="0"/>
        <v>0.0362562261091162</v>
      </c>
    </row>
    <row r="35" spans="1:10" s="93" customFormat="1" ht="28.5" customHeight="1">
      <c r="A35" s="86">
        <f t="shared" si="2"/>
        <v>23</v>
      </c>
      <c r="B35" s="87" t="s">
        <v>154</v>
      </c>
      <c r="C35" s="88">
        <v>14</v>
      </c>
      <c r="D35" s="89" t="s">
        <v>173</v>
      </c>
      <c r="E35" s="88" t="s">
        <v>181</v>
      </c>
      <c r="F35" s="90">
        <f t="shared" si="1"/>
        <v>0.0363</v>
      </c>
      <c r="G35" s="95" t="s">
        <v>10</v>
      </c>
      <c r="H35" s="92">
        <v>31.3</v>
      </c>
      <c r="I35" s="83">
        <v>863.3</v>
      </c>
      <c r="J35" s="91">
        <f t="shared" si="0"/>
        <v>0.0362562261091162</v>
      </c>
    </row>
    <row r="36" spans="1:10" s="93" customFormat="1" ht="28.5" customHeight="1">
      <c r="A36" s="86">
        <f t="shared" si="2"/>
        <v>24</v>
      </c>
      <c r="B36" s="87" t="s">
        <v>154</v>
      </c>
      <c r="C36" s="88">
        <v>15</v>
      </c>
      <c r="D36" s="89" t="s">
        <v>189</v>
      </c>
      <c r="E36" s="88">
        <v>89184990840</v>
      </c>
      <c r="F36" s="90">
        <f t="shared" si="1"/>
        <v>0.0402</v>
      </c>
      <c r="G36" s="95" t="s">
        <v>10</v>
      </c>
      <c r="H36" s="92">
        <v>34.7</v>
      </c>
      <c r="I36" s="83">
        <v>863.3</v>
      </c>
      <c r="J36" s="91">
        <f t="shared" si="0"/>
        <v>0.0401946021081895</v>
      </c>
    </row>
    <row r="37" spans="1:10" s="93" customFormat="1" ht="28.5" customHeight="1">
      <c r="A37" s="86">
        <f t="shared" si="2"/>
        <v>25</v>
      </c>
      <c r="B37" s="87" t="s">
        <v>154</v>
      </c>
      <c r="C37" s="96">
        <v>16</v>
      </c>
      <c r="D37" s="89" t="s">
        <v>174</v>
      </c>
      <c r="E37" s="88">
        <v>89183212550</v>
      </c>
      <c r="F37" s="90">
        <f t="shared" si="1"/>
        <v>0.0329</v>
      </c>
      <c r="G37" s="95" t="s">
        <v>10</v>
      </c>
      <c r="H37" s="97">
        <v>28.4</v>
      </c>
      <c r="I37" s="83">
        <v>863.3</v>
      </c>
      <c r="J37" s="91">
        <f t="shared" si="0"/>
        <v>0.0328970230510831</v>
      </c>
    </row>
    <row r="38" spans="1:10" s="93" customFormat="1" ht="28.5" customHeight="1">
      <c r="A38" s="86">
        <f t="shared" si="2"/>
        <v>26</v>
      </c>
      <c r="B38" s="87" t="s">
        <v>154</v>
      </c>
      <c r="C38" s="96">
        <v>16</v>
      </c>
      <c r="D38" s="89" t="s">
        <v>175</v>
      </c>
      <c r="E38" s="88">
        <v>89182458980</v>
      </c>
      <c r="F38" s="90">
        <f t="shared" si="1"/>
        <v>0.0329</v>
      </c>
      <c r="G38" s="95" t="s">
        <v>10</v>
      </c>
      <c r="H38" s="97">
        <v>28.4</v>
      </c>
      <c r="I38" s="83">
        <v>863.3</v>
      </c>
      <c r="J38" s="91">
        <f t="shared" si="0"/>
        <v>0.0328970230510831</v>
      </c>
    </row>
    <row r="39" spans="1:11" s="93" customFormat="1" ht="28.5" customHeight="1">
      <c r="A39" s="86">
        <f t="shared" si="2"/>
        <v>27</v>
      </c>
      <c r="B39" s="87" t="s">
        <v>154</v>
      </c>
      <c r="C39" s="104">
        <v>17</v>
      </c>
      <c r="D39" s="105" t="s">
        <v>176</v>
      </c>
      <c r="E39" s="88">
        <v>89183209011</v>
      </c>
      <c r="F39" s="90">
        <f t="shared" si="1"/>
        <v>0.0559</v>
      </c>
      <c r="G39" s="91" t="s">
        <v>10</v>
      </c>
      <c r="H39" s="99">
        <v>48.3</v>
      </c>
      <c r="I39" s="83">
        <v>863.3</v>
      </c>
      <c r="J39" s="91">
        <f t="shared" si="0"/>
        <v>0.0559481061044828</v>
      </c>
      <c r="K39" s="91"/>
    </row>
    <row r="40" spans="1:11" s="93" customFormat="1" ht="28.5" customHeight="1">
      <c r="A40" s="86">
        <f t="shared" si="2"/>
        <v>28</v>
      </c>
      <c r="B40" s="106" t="s">
        <v>154</v>
      </c>
      <c r="C40" s="98">
        <v>18</v>
      </c>
      <c r="D40" s="107" t="s">
        <v>177</v>
      </c>
      <c r="E40" s="108">
        <v>89189477352</v>
      </c>
      <c r="F40" s="90">
        <f t="shared" si="1"/>
        <v>0.0481</v>
      </c>
      <c r="G40" s="91" t="s">
        <v>10</v>
      </c>
      <c r="H40" s="91">
        <v>41.5</v>
      </c>
      <c r="I40" s="83">
        <v>863.3</v>
      </c>
      <c r="J40" s="91">
        <f>H40/I40</f>
        <v>0.0480713541063362</v>
      </c>
      <c r="K40" s="91"/>
    </row>
    <row r="41" spans="1:10" s="93" customFormat="1" ht="18" hidden="1">
      <c r="A41" s="79"/>
      <c r="B41" s="84"/>
      <c r="C41" s="84"/>
      <c r="D41" s="100"/>
      <c r="E41" s="101"/>
      <c r="F41" s="102">
        <f>SUM(F13:F40)</f>
        <v>1</v>
      </c>
      <c r="H41" s="102">
        <f>SUM(H13:H40)</f>
        <v>863.3</v>
      </c>
      <c r="I41" s="102"/>
      <c r="J41" s="102">
        <f>SUM(J13:J40)</f>
        <v>1</v>
      </c>
    </row>
    <row r="42" spans="1:5" s="93" customFormat="1" ht="18">
      <c r="A42" s="79"/>
      <c r="B42" s="84"/>
      <c r="C42" s="84"/>
      <c r="D42" s="100"/>
      <c r="E42" s="101"/>
    </row>
    <row r="43" spans="1:6" s="103" customFormat="1" ht="49.5" customHeight="1">
      <c r="A43" s="117" t="s">
        <v>179</v>
      </c>
      <c r="B43" s="117"/>
      <c r="C43" s="117"/>
      <c r="D43" s="103" t="s">
        <v>148</v>
      </c>
      <c r="E43" s="116" t="s">
        <v>180</v>
      </c>
      <c r="F43" s="116"/>
    </row>
  </sheetData>
  <sheetProtection/>
  <mergeCells count="15">
    <mergeCell ref="G11:G12"/>
    <mergeCell ref="A9:F9"/>
    <mergeCell ref="A8:F8"/>
    <mergeCell ref="A6:F6"/>
    <mergeCell ref="A5:G5"/>
    <mergeCell ref="A3:G3"/>
    <mergeCell ref="A1:F1"/>
    <mergeCell ref="A2:F2"/>
    <mergeCell ref="A4:F4"/>
    <mergeCell ref="E43:F43"/>
    <mergeCell ref="A43:C43"/>
    <mergeCell ref="C11:C12"/>
    <mergeCell ref="E11:E12"/>
    <mergeCell ref="A11:A12"/>
    <mergeCell ref="F11:F12"/>
  </mergeCells>
  <printOptions horizontalCentered="1"/>
  <pageMargins left="0.3937007874015748" right="0.1968503937007874" top="1.58" bottom="0.74" header="0.15748031496062992" footer="0.1968503937007874"/>
  <pageSetup fitToHeight="4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6">
      <pane ySplit="2505" topLeftCell="BM28" activePane="bottomLeft" state="split"/>
      <selection pane="topLeft" activeCell="B10" sqref="B1:B16384"/>
      <selection pane="bottomLeft" activeCell="A34" sqref="A34:IV34"/>
    </sheetView>
  </sheetViews>
  <sheetFormatPr defaultColWidth="9.00390625" defaultRowHeight="12.75"/>
  <cols>
    <col min="1" max="1" width="6.75390625" style="26" customWidth="1"/>
    <col min="2" max="2" width="26.00390625" style="9" customWidth="1"/>
    <col min="3" max="3" width="14.125" style="9" customWidth="1"/>
    <col min="4" max="4" width="42.625" style="24" customWidth="1"/>
    <col min="5" max="5" width="18.00390625" style="43" customWidth="1"/>
    <col min="6" max="6" width="13.375" style="8" customWidth="1"/>
    <col min="7" max="7" width="18.125" style="8" customWidth="1"/>
    <col min="8" max="8" width="11.375" style="8" customWidth="1"/>
    <col min="9" max="9" width="11.125" style="2" customWidth="1"/>
    <col min="10" max="10" width="10.625" style="8" customWidth="1"/>
    <col min="11" max="11" width="9.125" style="8" customWidth="1"/>
    <col min="12" max="12" width="11.625" style="8" customWidth="1"/>
    <col min="13" max="16384" width="9.125" style="8" customWidth="1"/>
  </cols>
  <sheetData>
    <row r="1" spans="1:10" s="29" customFormat="1" ht="27" customHeight="1">
      <c r="A1" s="127" t="s">
        <v>85</v>
      </c>
      <c r="B1" s="127"/>
      <c r="C1" s="127"/>
      <c r="D1" s="127"/>
      <c r="E1" s="127"/>
      <c r="F1" s="127"/>
      <c r="G1" s="55"/>
      <c r="J1" s="31"/>
    </row>
    <row r="2" spans="1:10" s="26" customFormat="1" ht="21" customHeight="1">
      <c r="A2" s="128" t="s">
        <v>86</v>
      </c>
      <c r="B2" s="128"/>
      <c r="C2" s="128"/>
      <c r="D2" s="128"/>
      <c r="E2" s="128"/>
      <c r="F2" s="128"/>
      <c r="G2" s="56"/>
      <c r="J2" s="38"/>
    </row>
    <row r="3" spans="1:10" s="26" customFormat="1" ht="19.5" customHeight="1">
      <c r="A3" s="131" t="s">
        <v>92</v>
      </c>
      <c r="B3" s="131"/>
      <c r="C3" s="131"/>
      <c r="D3" s="131"/>
      <c r="E3" s="131"/>
      <c r="F3" s="131"/>
      <c r="G3" s="131"/>
      <c r="J3" s="39"/>
    </row>
    <row r="4" spans="1:10" s="26" customFormat="1" ht="22.5" customHeight="1">
      <c r="A4" s="128" t="s">
        <v>93</v>
      </c>
      <c r="B4" s="128"/>
      <c r="C4" s="128"/>
      <c r="D4" s="128"/>
      <c r="E4" s="128"/>
      <c r="F4" s="128"/>
      <c r="G4" s="56"/>
      <c r="J4" s="40"/>
    </row>
    <row r="5" spans="1:7" s="26" customFormat="1" ht="22.5" customHeight="1">
      <c r="A5" s="128" t="s">
        <v>88</v>
      </c>
      <c r="B5" s="128"/>
      <c r="C5" s="128"/>
      <c r="D5" s="128"/>
      <c r="E5" s="128"/>
      <c r="F5" s="128"/>
      <c r="G5" s="128"/>
    </row>
    <row r="6" spans="1:7" s="26" customFormat="1" ht="19.5" customHeight="1">
      <c r="A6" s="128" t="s">
        <v>87</v>
      </c>
      <c r="B6" s="128"/>
      <c r="C6" s="128"/>
      <c r="D6" s="128"/>
      <c r="E6" s="128"/>
      <c r="F6" s="128"/>
      <c r="G6" s="54"/>
    </row>
    <row r="7" spans="1:7" s="26" customFormat="1" ht="19.5" customHeight="1">
      <c r="A7" s="58" t="s">
        <v>89</v>
      </c>
      <c r="B7" s="58"/>
      <c r="C7" s="54"/>
      <c r="D7" s="58"/>
      <c r="E7" s="58"/>
      <c r="F7" s="58"/>
      <c r="G7" s="58"/>
    </row>
    <row r="8" spans="1:7" s="26" customFormat="1" ht="19.5" customHeight="1">
      <c r="A8" s="128" t="s">
        <v>90</v>
      </c>
      <c r="B8" s="128"/>
      <c r="C8" s="128"/>
      <c r="D8" s="128"/>
      <c r="E8" s="128"/>
      <c r="F8" s="128"/>
      <c r="G8" s="56"/>
    </row>
    <row r="9" spans="1:7" s="26" customFormat="1" ht="24" customHeight="1">
      <c r="A9" s="130" t="s">
        <v>91</v>
      </c>
      <c r="B9" s="130"/>
      <c r="C9" s="130"/>
      <c r="D9" s="130"/>
      <c r="E9" s="130"/>
      <c r="F9" s="130"/>
      <c r="G9" s="57"/>
    </row>
    <row r="10" spans="1:12" s="9" customFormat="1" ht="33" customHeight="1">
      <c r="A10" s="129" t="s">
        <v>1</v>
      </c>
      <c r="B10" s="10" t="s">
        <v>4</v>
      </c>
      <c r="C10" s="10"/>
      <c r="D10" s="22" t="s">
        <v>5</v>
      </c>
      <c r="E10" s="13"/>
      <c r="F10" s="129" t="s">
        <v>8</v>
      </c>
      <c r="G10" s="129" t="s">
        <v>9</v>
      </c>
      <c r="H10" s="10"/>
      <c r="I10" s="10"/>
      <c r="J10" s="10"/>
      <c r="K10" s="10"/>
      <c r="L10" s="10"/>
    </row>
    <row r="11" spans="1:12" s="9" customFormat="1" ht="93.75" customHeight="1">
      <c r="A11" s="129"/>
      <c r="B11" s="10" t="s">
        <v>2</v>
      </c>
      <c r="C11" s="10" t="s">
        <v>3</v>
      </c>
      <c r="D11" s="22" t="s">
        <v>6</v>
      </c>
      <c r="E11" s="13" t="s">
        <v>7</v>
      </c>
      <c r="F11" s="129"/>
      <c r="G11" s="129"/>
      <c r="H11" s="15" t="s">
        <v>35</v>
      </c>
      <c r="I11" s="10" t="s">
        <v>36</v>
      </c>
      <c r="J11" s="10"/>
      <c r="K11" s="10"/>
      <c r="L11" s="10"/>
    </row>
    <row r="12" spans="1:12" ht="20.25" customHeight="1">
      <c r="A12" s="14">
        <v>1</v>
      </c>
      <c r="B12" s="65" t="s">
        <v>94</v>
      </c>
      <c r="C12" s="67">
        <v>1</v>
      </c>
      <c r="D12" s="59" t="s">
        <v>95</v>
      </c>
      <c r="E12" s="59" t="s">
        <v>108</v>
      </c>
      <c r="F12" s="75">
        <f aca="true" t="shared" si="0" ref="F12:F39">J12/K12</f>
        <v>0.0189</v>
      </c>
      <c r="G12" s="7" t="s">
        <v>10</v>
      </c>
      <c r="H12" s="45">
        <v>70.2</v>
      </c>
      <c r="I12" s="4">
        <f>H12</f>
        <v>70.2</v>
      </c>
      <c r="J12" s="4">
        <f>H12/4</f>
        <v>17.55</v>
      </c>
      <c r="K12" s="10">
        <v>927.5</v>
      </c>
      <c r="L12" s="33"/>
    </row>
    <row r="13" spans="1:12" ht="20.25" customHeight="1">
      <c r="A13" s="14">
        <f aca="true" t="shared" si="1" ref="A13:A39">A12+1</f>
        <v>2</v>
      </c>
      <c r="B13" s="65" t="s">
        <v>94</v>
      </c>
      <c r="C13" s="67">
        <v>1</v>
      </c>
      <c r="D13" s="59" t="s">
        <v>96</v>
      </c>
      <c r="E13" s="59" t="s">
        <v>109</v>
      </c>
      <c r="F13" s="75">
        <f t="shared" si="0"/>
        <v>0.0189</v>
      </c>
      <c r="G13" s="7" t="s">
        <v>10</v>
      </c>
      <c r="H13" s="45">
        <v>70.2</v>
      </c>
      <c r="I13" s="4"/>
      <c r="J13" s="4">
        <f>H13/4</f>
        <v>17.55</v>
      </c>
      <c r="K13" s="10">
        <v>927.5</v>
      </c>
      <c r="L13" s="33"/>
    </row>
    <row r="14" spans="1:12" ht="20.25" customHeight="1">
      <c r="A14" s="14">
        <f t="shared" si="1"/>
        <v>3</v>
      </c>
      <c r="B14" s="65" t="s">
        <v>94</v>
      </c>
      <c r="C14" s="67">
        <v>1</v>
      </c>
      <c r="D14" s="59" t="s">
        <v>97</v>
      </c>
      <c r="E14" s="59" t="s">
        <v>110</v>
      </c>
      <c r="F14" s="75">
        <f t="shared" si="0"/>
        <v>0.0189</v>
      </c>
      <c r="G14" s="7" t="s">
        <v>10</v>
      </c>
      <c r="H14" s="45">
        <v>70.2</v>
      </c>
      <c r="I14" s="4"/>
      <c r="J14" s="4">
        <f>H14/4</f>
        <v>17.55</v>
      </c>
      <c r="K14" s="10">
        <v>927.5</v>
      </c>
      <c r="L14" s="33"/>
    </row>
    <row r="15" spans="1:12" ht="20.25" customHeight="1">
      <c r="A15" s="14">
        <f t="shared" si="1"/>
        <v>4</v>
      </c>
      <c r="B15" s="65" t="s">
        <v>94</v>
      </c>
      <c r="C15" s="67">
        <v>1</v>
      </c>
      <c r="D15" s="59" t="s">
        <v>98</v>
      </c>
      <c r="E15" s="59" t="s">
        <v>111</v>
      </c>
      <c r="F15" s="75">
        <f t="shared" si="0"/>
        <v>0.0189</v>
      </c>
      <c r="G15" s="7" t="s">
        <v>10</v>
      </c>
      <c r="H15" s="45">
        <v>70.2</v>
      </c>
      <c r="I15" s="4"/>
      <c r="J15" s="4">
        <f>H15/4</f>
        <v>17.55</v>
      </c>
      <c r="K15" s="10">
        <v>927.5</v>
      </c>
      <c r="L15" s="33"/>
    </row>
    <row r="16" spans="1:12" ht="20.25" customHeight="1">
      <c r="A16" s="14">
        <f t="shared" si="1"/>
        <v>5</v>
      </c>
      <c r="B16" s="65" t="s">
        <v>94</v>
      </c>
      <c r="C16" s="67">
        <v>2</v>
      </c>
      <c r="D16" s="59" t="s">
        <v>99</v>
      </c>
      <c r="E16" s="59" t="s">
        <v>112</v>
      </c>
      <c r="F16" s="75">
        <f t="shared" si="0"/>
        <v>0.0546</v>
      </c>
      <c r="G16" s="7" t="s">
        <v>10</v>
      </c>
      <c r="H16" s="45">
        <v>50.6</v>
      </c>
      <c r="I16" s="4">
        <v>50.6</v>
      </c>
      <c r="J16" s="4">
        <f>H16/1</f>
        <v>50.6</v>
      </c>
      <c r="K16" s="10">
        <v>927.5</v>
      </c>
      <c r="L16" s="33"/>
    </row>
    <row r="17" spans="1:12" ht="20.25" customHeight="1">
      <c r="A17" s="14">
        <f t="shared" si="1"/>
        <v>6</v>
      </c>
      <c r="B17" s="65" t="s">
        <v>94</v>
      </c>
      <c r="C17" s="67">
        <v>3</v>
      </c>
      <c r="D17" s="59" t="s">
        <v>100</v>
      </c>
      <c r="E17" s="59" t="s">
        <v>113</v>
      </c>
      <c r="F17" s="75">
        <f t="shared" si="0"/>
        <v>0.0367</v>
      </c>
      <c r="G17" s="7" t="s">
        <v>10</v>
      </c>
      <c r="H17" s="45">
        <v>34</v>
      </c>
      <c r="I17" s="4">
        <f>H17</f>
        <v>34</v>
      </c>
      <c r="J17" s="4">
        <f>H17/1</f>
        <v>34</v>
      </c>
      <c r="K17" s="10">
        <v>927.5</v>
      </c>
      <c r="L17" s="33"/>
    </row>
    <row r="18" spans="1:12" ht="20.25" customHeight="1">
      <c r="A18" s="14">
        <f t="shared" si="1"/>
        <v>7</v>
      </c>
      <c r="B18" s="65" t="s">
        <v>94</v>
      </c>
      <c r="C18" s="67">
        <v>4</v>
      </c>
      <c r="D18" s="59" t="s">
        <v>101</v>
      </c>
      <c r="E18" s="59" t="s">
        <v>114</v>
      </c>
      <c r="F18" s="75">
        <f t="shared" si="0"/>
        <v>0.0378</v>
      </c>
      <c r="G18" s="7" t="s">
        <v>10</v>
      </c>
      <c r="H18" s="45">
        <v>70.2</v>
      </c>
      <c r="I18" s="4">
        <v>70.2</v>
      </c>
      <c r="J18" s="4">
        <f>H18/2</f>
        <v>35.1</v>
      </c>
      <c r="K18" s="10">
        <v>927.5</v>
      </c>
      <c r="L18" s="33"/>
    </row>
    <row r="19" spans="1:12" s="9" customFormat="1" ht="20.25" customHeight="1">
      <c r="A19" s="14">
        <f t="shared" si="1"/>
        <v>8</v>
      </c>
      <c r="B19" s="65" t="s">
        <v>94</v>
      </c>
      <c r="C19" s="67">
        <v>4</v>
      </c>
      <c r="D19" s="59" t="s">
        <v>102</v>
      </c>
      <c r="E19" s="59" t="s">
        <v>114</v>
      </c>
      <c r="F19" s="75">
        <f t="shared" si="0"/>
        <v>0.0378</v>
      </c>
      <c r="G19" s="12" t="s">
        <v>10</v>
      </c>
      <c r="H19" s="45">
        <v>70.2</v>
      </c>
      <c r="I19" s="4"/>
      <c r="J19" s="4">
        <f>H19/2</f>
        <v>35.1</v>
      </c>
      <c r="K19" s="10">
        <v>927.5</v>
      </c>
      <c r="L19" s="33"/>
    </row>
    <row r="20" spans="1:12" s="9" customFormat="1" ht="20.25" customHeight="1">
      <c r="A20" s="14">
        <f t="shared" si="1"/>
        <v>9</v>
      </c>
      <c r="B20" s="65" t="s">
        <v>94</v>
      </c>
      <c r="C20" s="67">
        <v>5</v>
      </c>
      <c r="D20" s="59" t="s">
        <v>103</v>
      </c>
      <c r="E20" s="59" t="s">
        <v>115</v>
      </c>
      <c r="F20" s="75">
        <f t="shared" si="0"/>
        <v>0.0546</v>
      </c>
      <c r="G20" s="12" t="s">
        <v>10</v>
      </c>
      <c r="H20" s="45">
        <v>50.6</v>
      </c>
      <c r="I20" s="4">
        <f>H20</f>
        <v>50.6</v>
      </c>
      <c r="J20" s="4">
        <f>H20/1</f>
        <v>50.6</v>
      </c>
      <c r="K20" s="10">
        <v>927.5</v>
      </c>
      <c r="L20" s="33"/>
    </row>
    <row r="21" spans="1:12" s="9" customFormat="1" ht="20.25" customHeight="1">
      <c r="A21" s="14">
        <f t="shared" si="1"/>
        <v>10</v>
      </c>
      <c r="B21" s="65" t="s">
        <v>94</v>
      </c>
      <c r="C21" s="67">
        <v>6</v>
      </c>
      <c r="D21" s="59" t="s">
        <v>104</v>
      </c>
      <c r="E21" s="59" t="s">
        <v>116</v>
      </c>
      <c r="F21" s="75">
        <f t="shared" si="0"/>
        <v>0.0367</v>
      </c>
      <c r="G21" s="12" t="s">
        <v>10</v>
      </c>
      <c r="H21" s="45">
        <v>34</v>
      </c>
      <c r="I21" s="4">
        <v>34</v>
      </c>
      <c r="J21" s="4">
        <f>H21/1</f>
        <v>34</v>
      </c>
      <c r="K21" s="10">
        <v>927.5</v>
      </c>
      <c r="L21" s="33"/>
    </row>
    <row r="22" spans="1:12" ht="20.25" customHeight="1">
      <c r="A22" s="14">
        <f t="shared" si="1"/>
        <v>11</v>
      </c>
      <c r="B22" s="65" t="s">
        <v>94</v>
      </c>
      <c r="C22" s="67">
        <v>7</v>
      </c>
      <c r="D22" s="59" t="s">
        <v>105</v>
      </c>
      <c r="E22" s="59" t="s">
        <v>117</v>
      </c>
      <c r="F22" s="75">
        <f t="shared" si="0"/>
        <v>0.0755</v>
      </c>
      <c r="G22" s="7" t="s">
        <v>10</v>
      </c>
      <c r="H22" s="45">
        <v>70</v>
      </c>
      <c r="I22" s="4">
        <f>H22</f>
        <v>70</v>
      </c>
      <c r="J22" s="4">
        <f>H22/1</f>
        <v>70</v>
      </c>
      <c r="K22" s="10">
        <v>927.5</v>
      </c>
      <c r="L22" s="33"/>
    </row>
    <row r="23" spans="1:12" ht="20.25" customHeight="1">
      <c r="A23" s="14">
        <f t="shared" si="1"/>
        <v>12</v>
      </c>
      <c r="B23" s="65" t="s">
        <v>94</v>
      </c>
      <c r="C23" s="67">
        <v>8</v>
      </c>
      <c r="D23" s="59" t="s">
        <v>106</v>
      </c>
      <c r="E23" s="59" t="s">
        <v>118</v>
      </c>
      <c r="F23" s="75">
        <f t="shared" si="0"/>
        <v>0.0546</v>
      </c>
      <c r="G23" s="7" t="s">
        <v>10</v>
      </c>
      <c r="H23" s="45">
        <v>50.6</v>
      </c>
      <c r="I23" s="4">
        <f>H23</f>
        <v>50.6</v>
      </c>
      <c r="J23" s="4">
        <f>H23/1</f>
        <v>50.6</v>
      </c>
      <c r="K23" s="10">
        <v>927.5</v>
      </c>
      <c r="L23" s="33"/>
    </row>
    <row r="24" spans="1:12" ht="20.25" customHeight="1">
      <c r="A24" s="14">
        <f t="shared" si="1"/>
        <v>13</v>
      </c>
      <c r="B24" s="65" t="s">
        <v>94</v>
      </c>
      <c r="C24" s="67">
        <v>9</v>
      </c>
      <c r="D24" s="59" t="s">
        <v>107</v>
      </c>
      <c r="E24" s="59" t="s">
        <v>119</v>
      </c>
      <c r="F24" s="75">
        <f t="shared" si="0"/>
        <v>0.0367</v>
      </c>
      <c r="G24" s="7" t="s">
        <v>10</v>
      </c>
      <c r="H24" s="45">
        <v>34</v>
      </c>
      <c r="I24" s="4">
        <v>34</v>
      </c>
      <c r="J24" s="4">
        <f>H24/1</f>
        <v>34</v>
      </c>
      <c r="K24" s="10">
        <v>927.5</v>
      </c>
      <c r="L24" s="33"/>
    </row>
    <row r="25" spans="1:12" ht="20.25" customHeight="1">
      <c r="A25" s="14">
        <f t="shared" si="1"/>
        <v>14</v>
      </c>
      <c r="B25" s="65" t="s">
        <v>94</v>
      </c>
      <c r="C25" s="67">
        <v>10</v>
      </c>
      <c r="D25" s="59" t="s">
        <v>120</v>
      </c>
      <c r="E25" s="59" t="s">
        <v>135</v>
      </c>
      <c r="F25" s="75">
        <f t="shared" si="0"/>
        <v>0.0183</v>
      </c>
      <c r="G25" s="7" t="s">
        <v>10</v>
      </c>
      <c r="H25" s="45">
        <v>34</v>
      </c>
      <c r="I25" s="4">
        <v>34</v>
      </c>
      <c r="J25" s="4">
        <f>H25/2</f>
        <v>17</v>
      </c>
      <c r="K25" s="10">
        <v>927.5</v>
      </c>
      <c r="L25" s="33"/>
    </row>
    <row r="26" spans="1:12" ht="20.25" customHeight="1">
      <c r="A26" s="14">
        <f t="shared" si="1"/>
        <v>15</v>
      </c>
      <c r="B26" s="65" t="s">
        <v>94</v>
      </c>
      <c r="C26" s="67">
        <v>10</v>
      </c>
      <c r="D26" s="59" t="s">
        <v>121</v>
      </c>
      <c r="E26" s="59" t="s">
        <v>136</v>
      </c>
      <c r="F26" s="75">
        <f t="shared" si="0"/>
        <v>0.0183</v>
      </c>
      <c r="G26" s="19" t="s">
        <v>10</v>
      </c>
      <c r="H26" s="45">
        <v>34</v>
      </c>
      <c r="I26" s="4"/>
      <c r="J26" s="4">
        <f>H26/2</f>
        <v>17</v>
      </c>
      <c r="K26" s="10">
        <v>927.5</v>
      </c>
      <c r="L26" s="33"/>
    </row>
    <row r="27" spans="1:12" ht="20.25" customHeight="1">
      <c r="A27" s="14">
        <f t="shared" si="1"/>
        <v>16</v>
      </c>
      <c r="B27" s="65" t="s">
        <v>94</v>
      </c>
      <c r="C27" s="67">
        <v>11</v>
      </c>
      <c r="D27" s="59" t="s">
        <v>122</v>
      </c>
      <c r="E27" s="59" t="s">
        <v>137</v>
      </c>
      <c r="F27" s="75">
        <f t="shared" si="0"/>
        <v>0.0549</v>
      </c>
      <c r="G27" s="19" t="s">
        <v>10</v>
      </c>
      <c r="H27" s="45">
        <v>50.9</v>
      </c>
      <c r="I27" s="4">
        <v>50.9</v>
      </c>
      <c r="J27" s="4">
        <f>H27/1</f>
        <v>50.9</v>
      </c>
      <c r="K27" s="10">
        <v>927.5</v>
      </c>
      <c r="L27" s="33"/>
    </row>
    <row r="28" spans="1:12" ht="20.25" customHeight="1">
      <c r="A28" s="14">
        <f t="shared" si="1"/>
        <v>17</v>
      </c>
      <c r="B28" s="65" t="s">
        <v>94</v>
      </c>
      <c r="C28" s="67">
        <v>12</v>
      </c>
      <c r="D28" s="59" t="s">
        <v>123</v>
      </c>
      <c r="E28" s="59" t="s">
        <v>138</v>
      </c>
      <c r="F28" s="75">
        <f t="shared" si="0"/>
        <v>0.0375</v>
      </c>
      <c r="G28" s="19" t="s">
        <v>10</v>
      </c>
      <c r="H28" s="45">
        <v>69.6</v>
      </c>
      <c r="I28" s="4">
        <v>69.6</v>
      </c>
      <c r="J28" s="4">
        <f>H28/2</f>
        <v>34.8</v>
      </c>
      <c r="K28" s="10">
        <v>927.5</v>
      </c>
      <c r="L28" s="33"/>
    </row>
    <row r="29" spans="1:12" ht="20.25" customHeight="1">
      <c r="A29" s="14">
        <f t="shared" si="1"/>
        <v>18</v>
      </c>
      <c r="B29" s="65" t="s">
        <v>94</v>
      </c>
      <c r="C29" s="67">
        <v>12</v>
      </c>
      <c r="D29" s="59" t="s">
        <v>124</v>
      </c>
      <c r="E29" s="59" t="s">
        <v>139</v>
      </c>
      <c r="F29" s="75">
        <f t="shared" si="0"/>
        <v>0.0375</v>
      </c>
      <c r="G29" s="19" t="s">
        <v>10</v>
      </c>
      <c r="H29" s="45">
        <v>69.6</v>
      </c>
      <c r="I29" s="4"/>
      <c r="J29" s="4">
        <f>H29/2</f>
        <v>34.8</v>
      </c>
      <c r="K29" s="10">
        <v>927.5</v>
      </c>
      <c r="L29" s="33"/>
    </row>
    <row r="30" spans="1:12" ht="20.25" customHeight="1">
      <c r="A30" s="17">
        <f t="shared" si="1"/>
        <v>19</v>
      </c>
      <c r="B30" s="65" t="s">
        <v>94</v>
      </c>
      <c r="C30" s="68">
        <v>13</v>
      </c>
      <c r="D30" s="59" t="s">
        <v>125</v>
      </c>
      <c r="E30" s="59" t="s">
        <v>140</v>
      </c>
      <c r="F30" s="75">
        <f t="shared" si="0"/>
        <v>0.0367</v>
      </c>
      <c r="G30" s="19" t="s">
        <v>10</v>
      </c>
      <c r="H30" s="61">
        <v>34</v>
      </c>
      <c r="I30" s="62">
        <v>34</v>
      </c>
      <c r="J30" s="4">
        <f>H30/1</f>
        <v>34</v>
      </c>
      <c r="K30" s="10">
        <v>927.5</v>
      </c>
      <c r="L30" s="63"/>
    </row>
    <row r="31" spans="1:13" ht="20.25" customHeight="1">
      <c r="A31" s="14">
        <f t="shared" si="1"/>
        <v>20</v>
      </c>
      <c r="B31" s="65" t="s">
        <v>94</v>
      </c>
      <c r="C31" s="69">
        <v>14</v>
      </c>
      <c r="D31" s="59" t="s">
        <v>126</v>
      </c>
      <c r="E31" s="59" t="s">
        <v>141</v>
      </c>
      <c r="F31" s="75">
        <f t="shared" si="0"/>
        <v>0.0549</v>
      </c>
      <c r="G31" s="7" t="s">
        <v>10</v>
      </c>
      <c r="H31" s="48">
        <v>50.9</v>
      </c>
      <c r="I31" s="4">
        <v>50.9</v>
      </c>
      <c r="J31" s="4">
        <f>H31/1</f>
        <v>50.9</v>
      </c>
      <c r="K31" s="10">
        <v>927.5</v>
      </c>
      <c r="L31" s="33"/>
      <c r="M31" s="7"/>
    </row>
    <row r="32" spans="1:13" ht="15.75">
      <c r="A32" s="14">
        <f t="shared" si="1"/>
        <v>21</v>
      </c>
      <c r="B32" s="65" t="s">
        <v>94</v>
      </c>
      <c r="C32" s="69">
        <v>15</v>
      </c>
      <c r="D32" s="59" t="s">
        <v>127</v>
      </c>
      <c r="E32" s="59" t="s">
        <v>142</v>
      </c>
      <c r="F32" s="75">
        <f t="shared" si="0"/>
        <v>0.0375</v>
      </c>
      <c r="G32" s="7" t="s">
        <v>10</v>
      </c>
      <c r="H32" s="7">
        <v>69.6</v>
      </c>
      <c r="I32" s="3">
        <v>69.6</v>
      </c>
      <c r="J32" s="4">
        <f>H32/2</f>
        <v>34.8</v>
      </c>
      <c r="K32" s="10">
        <v>927.5</v>
      </c>
      <c r="L32" s="7"/>
      <c r="M32" s="7"/>
    </row>
    <row r="33" spans="1:13" ht="15.75">
      <c r="A33" s="14">
        <f t="shared" si="1"/>
        <v>22</v>
      </c>
      <c r="B33" s="65" t="s">
        <v>94</v>
      </c>
      <c r="C33" s="69">
        <v>15</v>
      </c>
      <c r="D33" s="59" t="s">
        <v>128</v>
      </c>
      <c r="E33" s="59" t="s">
        <v>143</v>
      </c>
      <c r="F33" s="75">
        <f t="shared" si="0"/>
        <v>0.0375</v>
      </c>
      <c r="G33" s="7" t="s">
        <v>10</v>
      </c>
      <c r="H33" s="7">
        <v>69.6</v>
      </c>
      <c r="I33" s="3"/>
      <c r="J33" s="4">
        <f>H33/2</f>
        <v>34.8</v>
      </c>
      <c r="K33" s="10">
        <v>927.5</v>
      </c>
      <c r="L33" s="7"/>
      <c r="M33" s="7"/>
    </row>
    <row r="34" spans="1:13" ht="17.25" customHeight="1">
      <c r="A34" s="14">
        <f t="shared" si="1"/>
        <v>23</v>
      </c>
      <c r="B34" s="65" t="s">
        <v>94</v>
      </c>
      <c r="C34" s="69">
        <v>16</v>
      </c>
      <c r="D34" s="59" t="s">
        <v>129</v>
      </c>
      <c r="E34" s="73">
        <v>89183117056</v>
      </c>
      <c r="F34" s="75">
        <f t="shared" si="0"/>
        <v>0.0367</v>
      </c>
      <c r="G34" s="7" t="s">
        <v>146</v>
      </c>
      <c r="H34" s="71">
        <v>34</v>
      </c>
      <c r="I34" s="72">
        <v>34</v>
      </c>
      <c r="J34" s="4">
        <f>H34/1</f>
        <v>34</v>
      </c>
      <c r="K34" s="10">
        <v>927.5</v>
      </c>
      <c r="L34" s="7"/>
      <c r="M34" s="7"/>
    </row>
    <row r="35" spans="1:13" ht="15.75">
      <c r="A35" s="14">
        <f t="shared" si="1"/>
        <v>24</v>
      </c>
      <c r="B35" s="65" t="s">
        <v>94</v>
      </c>
      <c r="C35" s="69">
        <v>17</v>
      </c>
      <c r="D35" s="59" t="s">
        <v>130</v>
      </c>
      <c r="E35" s="59" t="s">
        <v>144</v>
      </c>
      <c r="F35" s="75">
        <f t="shared" si="0"/>
        <v>0.0547</v>
      </c>
      <c r="G35" s="7" t="s">
        <v>10</v>
      </c>
      <c r="H35" s="71">
        <v>50.7</v>
      </c>
      <c r="I35" s="72">
        <v>50.7</v>
      </c>
      <c r="J35" s="4">
        <f>H35/1</f>
        <v>50.7</v>
      </c>
      <c r="K35" s="10">
        <v>927.5</v>
      </c>
      <c r="L35" s="7"/>
      <c r="M35" s="7"/>
    </row>
    <row r="36" spans="1:13" ht="15.75">
      <c r="A36" s="14">
        <f t="shared" si="1"/>
        <v>25</v>
      </c>
      <c r="B36" s="65" t="s">
        <v>94</v>
      </c>
      <c r="C36" s="69">
        <v>18</v>
      </c>
      <c r="D36" s="59" t="s">
        <v>131</v>
      </c>
      <c r="E36" s="59" t="s">
        <v>145</v>
      </c>
      <c r="F36" s="75">
        <f t="shared" si="0"/>
        <v>0.025</v>
      </c>
      <c r="G36" s="7" t="s">
        <v>10</v>
      </c>
      <c r="H36" s="71">
        <v>69.6</v>
      </c>
      <c r="I36" s="72">
        <v>69.6</v>
      </c>
      <c r="J36" s="4">
        <f>H36/3</f>
        <v>23.2</v>
      </c>
      <c r="K36" s="10">
        <v>927.5</v>
      </c>
      <c r="L36" s="7" t="s">
        <v>147</v>
      </c>
      <c r="M36" s="7"/>
    </row>
    <row r="37" spans="1:13" ht="15.75">
      <c r="A37" s="14">
        <f t="shared" si="1"/>
        <v>26</v>
      </c>
      <c r="B37" s="65" t="s">
        <v>94</v>
      </c>
      <c r="C37" s="69">
        <v>18</v>
      </c>
      <c r="D37" s="59" t="s">
        <v>132</v>
      </c>
      <c r="E37" s="59" t="s">
        <v>145</v>
      </c>
      <c r="F37" s="75">
        <f t="shared" si="0"/>
        <v>0.0125</v>
      </c>
      <c r="G37" s="7" t="s">
        <v>10</v>
      </c>
      <c r="H37" s="71">
        <v>69.6</v>
      </c>
      <c r="I37" s="72"/>
      <c r="J37" s="4">
        <f>H37/6</f>
        <v>11.6</v>
      </c>
      <c r="K37" s="10">
        <v>927.5</v>
      </c>
      <c r="L37" s="7" t="s">
        <v>147</v>
      </c>
      <c r="M37" s="7"/>
    </row>
    <row r="38" spans="1:13" ht="15.75">
      <c r="A38" s="17">
        <f t="shared" si="1"/>
        <v>27</v>
      </c>
      <c r="B38" s="65" t="s">
        <v>94</v>
      </c>
      <c r="C38" s="70">
        <v>18</v>
      </c>
      <c r="D38" s="60" t="s">
        <v>133</v>
      </c>
      <c r="E38" s="59" t="s">
        <v>145</v>
      </c>
      <c r="F38" s="75">
        <f t="shared" si="0"/>
        <v>0.025</v>
      </c>
      <c r="G38" s="7" t="s">
        <v>10</v>
      </c>
      <c r="H38" s="71">
        <v>69.6</v>
      </c>
      <c r="I38" s="72"/>
      <c r="J38" s="4">
        <f>H38/3</f>
        <v>23.2</v>
      </c>
      <c r="K38" s="10">
        <v>927.5</v>
      </c>
      <c r="L38" s="7" t="s">
        <v>147</v>
      </c>
      <c r="M38" s="7"/>
    </row>
    <row r="39" spans="1:13" ht="15.75">
      <c r="A39" s="14">
        <f t="shared" si="1"/>
        <v>28</v>
      </c>
      <c r="B39" s="66" t="s">
        <v>94</v>
      </c>
      <c r="C39" s="69">
        <v>18</v>
      </c>
      <c r="D39" s="64" t="s">
        <v>134</v>
      </c>
      <c r="E39" s="59" t="s">
        <v>145</v>
      </c>
      <c r="F39" s="75">
        <f t="shared" si="0"/>
        <v>0.0125</v>
      </c>
      <c r="G39" s="7" t="s">
        <v>10</v>
      </c>
      <c r="H39" s="71">
        <v>69.6</v>
      </c>
      <c r="I39" s="72"/>
      <c r="J39" s="4">
        <f>H39/6</f>
        <v>11.6</v>
      </c>
      <c r="K39" s="10">
        <v>927.5</v>
      </c>
      <c r="L39" s="7" t="s">
        <v>147</v>
      </c>
      <c r="M39" s="7"/>
    </row>
    <row r="40" spans="6:10" ht="15">
      <c r="F40" s="74">
        <f>SUM(F12:F39)</f>
        <v>1</v>
      </c>
      <c r="I40" s="74">
        <f>SUM(I12:I39)</f>
        <v>927.5</v>
      </c>
      <c r="J40" s="74">
        <f>SUM(J12:J39)</f>
        <v>927.5</v>
      </c>
    </row>
  </sheetData>
  <sheetProtection/>
  <mergeCells count="11">
    <mergeCell ref="F10:F11"/>
    <mergeCell ref="A1:F1"/>
    <mergeCell ref="A2:F2"/>
    <mergeCell ref="A4:F4"/>
    <mergeCell ref="G10:G11"/>
    <mergeCell ref="A9:F9"/>
    <mergeCell ref="A5:G5"/>
    <mergeCell ref="A3:G3"/>
    <mergeCell ref="A8:F8"/>
    <mergeCell ref="A6:F6"/>
    <mergeCell ref="A10:A11"/>
  </mergeCells>
  <printOptions horizontalCentered="1"/>
  <pageMargins left="0.3937007874015748" right="0.1968503937007874" top="0.4330708661417323" bottom="0.4724409448818898" header="0.15748031496062992" footer="0.1968503937007874"/>
  <pageSetup fitToHeight="4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8">
      <pane ySplit="3660" topLeftCell="BM8" activePane="bottomLeft" state="split"/>
      <selection pane="topLeft" activeCell="A9" sqref="A9:A10"/>
      <selection pane="bottomLeft" activeCell="A8" sqref="A8:G8"/>
    </sheetView>
  </sheetViews>
  <sheetFormatPr defaultColWidth="9.00390625" defaultRowHeight="12.75"/>
  <cols>
    <col min="1" max="1" width="6.75390625" style="9" customWidth="1"/>
    <col min="2" max="2" width="26.00390625" style="9" customWidth="1"/>
    <col min="3" max="3" width="14.125" style="9" customWidth="1"/>
    <col min="4" max="4" width="39.00390625" style="24" customWidth="1"/>
    <col min="5" max="5" width="13.625" style="43" customWidth="1"/>
    <col min="6" max="6" width="13.375" style="8" customWidth="1"/>
    <col min="7" max="7" width="18.125" style="8" customWidth="1"/>
    <col min="8" max="8" width="11.375" style="8" customWidth="1"/>
    <col min="9" max="9" width="11.125" style="2" customWidth="1"/>
    <col min="10" max="10" width="10.625" style="8" customWidth="1"/>
    <col min="11" max="16384" width="9.125" style="8" customWidth="1"/>
  </cols>
  <sheetData>
    <row r="1" spans="1:11" ht="27" customHeight="1">
      <c r="A1" s="137" t="s">
        <v>0</v>
      </c>
      <c r="B1" s="138"/>
      <c r="C1" s="138"/>
      <c r="D1" s="138"/>
      <c r="E1" s="138"/>
      <c r="F1" s="138"/>
      <c r="G1" s="138"/>
      <c r="I1" s="29"/>
      <c r="J1" s="31"/>
      <c r="K1" s="29"/>
    </row>
    <row r="2" spans="1:11" ht="18" customHeight="1">
      <c r="A2" s="137" t="s">
        <v>25</v>
      </c>
      <c r="B2" s="138"/>
      <c r="C2" s="138"/>
      <c r="D2" s="138"/>
      <c r="E2" s="138"/>
      <c r="F2" s="138"/>
      <c r="G2" s="138"/>
      <c r="I2" s="29"/>
      <c r="J2" s="1"/>
      <c r="K2" s="29"/>
    </row>
    <row r="3" spans="1:11" s="9" customFormat="1" ht="21" customHeight="1">
      <c r="A3" s="136" t="s">
        <v>26</v>
      </c>
      <c r="B3" s="131"/>
      <c r="C3" s="131"/>
      <c r="D3" s="131"/>
      <c r="E3" s="131"/>
      <c r="F3" s="131"/>
      <c r="G3" s="131"/>
      <c r="I3" s="26"/>
      <c r="J3" s="38"/>
      <c r="K3" s="26"/>
    </row>
    <row r="4" spans="1:11" s="9" customFormat="1" ht="19.5" customHeight="1">
      <c r="A4" s="136" t="s">
        <v>27</v>
      </c>
      <c r="B4" s="131"/>
      <c r="C4" s="131"/>
      <c r="D4" s="131"/>
      <c r="E4" s="131"/>
      <c r="F4" s="131"/>
      <c r="G4" s="131"/>
      <c r="I4" s="26"/>
      <c r="J4" s="39"/>
      <c r="K4" s="26"/>
    </row>
    <row r="5" spans="1:11" s="9" customFormat="1" ht="19.5" customHeight="1">
      <c r="A5" s="136" t="s">
        <v>28</v>
      </c>
      <c r="B5" s="131"/>
      <c r="C5" s="131"/>
      <c r="D5" s="131"/>
      <c r="E5" s="131"/>
      <c r="F5" s="131"/>
      <c r="G5" s="131"/>
      <c r="I5" s="26"/>
      <c r="J5" s="40"/>
      <c r="K5" s="26"/>
    </row>
    <row r="6" spans="1:11" s="9" customFormat="1" ht="42.75" customHeight="1">
      <c r="A6" s="136" t="s">
        <v>32</v>
      </c>
      <c r="B6" s="131"/>
      <c r="C6" s="131"/>
      <c r="D6" s="131"/>
      <c r="E6" s="131"/>
      <c r="F6" s="131"/>
      <c r="G6" s="131"/>
      <c r="I6" s="26"/>
      <c r="J6" s="26"/>
      <c r="K6" s="26"/>
    </row>
    <row r="7" spans="1:7" s="9" customFormat="1" ht="19.5" customHeight="1">
      <c r="A7" s="136" t="s">
        <v>29</v>
      </c>
      <c r="B7" s="131"/>
      <c r="C7" s="131"/>
      <c r="D7" s="131"/>
      <c r="E7" s="131"/>
      <c r="F7" s="131"/>
      <c r="G7" s="131"/>
    </row>
    <row r="8" spans="1:7" s="9" customFormat="1" ht="24" customHeight="1">
      <c r="A8" s="132" t="s">
        <v>84</v>
      </c>
      <c r="B8" s="133"/>
      <c r="C8" s="133"/>
      <c r="D8" s="133"/>
      <c r="E8" s="133"/>
      <c r="F8" s="133"/>
      <c r="G8" s="133"/>
    </row>
    <row r="9" spans="1:12" s="9" customFormat="1" ht="33" customHeight="1">
      <c r="A9" s="134" t="s">
        <v>1</v>
      </c>
      <c r="B9" s="15" t="s">
        <v>4</v>
      </c>
      <c r="C9" s="16"/>
      <c r="D9" s="21" t="s">
        <v>5</v>
      </c>
      <c r="E9" s="41"/>
      <c r="F9" s="134" t="s">
        <v>8</v>
      </c>
      <c r="G9" s="134" t="s">
        <v>9</v>
      </c>
      <c r="H9" s="15"/>
      <c r="I9" s="10"/>
      <c r="J9" s="10"/>
      <c r="K9" s="10"/>
      <c r="L9" s="10"/>
    </row>
    <row r="10" spans="1:11" s="9" customFormat="1" ht="93.75" customHeight="1">
      <c r="A10" s="135"/>
      <c r="B10" s="10" t="s">
        <v>2</v>
      </c>
      <c r="C10" s="10" t="s">
        <v>3</v>
      </c>
      <c r="D10" s="22" t="s">
        <v>6</v>
      </c>
      <c r="E10" s="13" t="s">
        <v>7</v>
      </c>
      <c r="F10" s="135"/>
      <c r="G10" s="135"/>
      <c r="H10" s="15" t="s">
        <v>35</v>
      </c>
      <c r="I10" s="10" t="s">
        <v>36</v>
      </c>
      <c r="J10" s="10"/>
      <c r="K10" s="10"/>
    </row>
    <row r="11" spans="1:12" ht="20.25" customHeight="1">
      <c r="A11" s="14">
        <v>1</v>
      </c>
      <c r="B11" s="11" t="s">
        <v>30</v>
      </c>
      <c r="C11" s="14">
        <v>1</v>
      </c>
      <c r="D11" s="23" t="s">
        <v>33</v>
      </c>
      <c r="E11" s="13" t="s">
        <v>34</v>
      </c>
      <c r="F11" s="37">
        <f aca="true" t="shared" si="0" ref="F11:F35">L11</f>
        <v>0.02</v>
      </c>
      <c r="G11" s="7" t="s">
        <v>10</v>
      </c>
      <c r="H11" s="45">
        <v>45.5</v>
      </c>
      <c r="I11" s="4">
        <f>H11</f>
        <v>45.5</v>
      </c>
      <c r="J11" s="4">
        <f>I11/2</f>
        <v>22.75</v>
      </c>
      <c r="K11" s="10">
        <v>973.78</v>
      </c>
      <c r="L11" s="33">
        <f aca="true" t="shared" si="1" ref="L11:L16">J11/K11</f>
        <v>0.02</v>
      </c>
    </row>
    <row r="12" spans="1:12" ht="20.25" customHeight="1">
      <c r="A12" s="14">
        <f aca="true" t="shared" si="2" ref="A12:A34">A11+1</f>
        <v>2</v>
      </c>
      <c r="B12" s="11" t="s">
        <v>30</v>
      </c>
      <c r="C12" s="14">
        <v>1</v>
      </c>
      <c r="D12" s="23" t="s">
        <v>37</v>
      </c>
      <c r="E12" s="18" t="s">
        <v>38</v>
      </c>
      <c r="F12" s="37">
        <f t="shared" si="0"/>
        <v>0.02</v>
      </c>
      <c r="G12" s="7" t="s">
        <v>10</v>
      </c>
      <c r="H12" s="45"/>
      <c r="I12" s="4">
        <f>H12</f>
        <v>0</v>
      </c>
      <c r="J12" s="4">
        <f>I11/2</f>
        <v>22.75</v>
      </c>
      <c r="K12" s="10">
        <v>973.78</v>
      </c>
      <c r="L12" s="33">
        <f t="shared" si="1"/>
        <v>0.02</v>
      </c>
    </row>
    <row r="13" spans="1:12" ht="20.25" customHeight="1">
      <c r="A13" s="14">
        <f t="shared" si="2"/>
        <v>3</v>
      </c>
      <c r="B13" s="11" t="s">
        <v>30</v>
      </c>
      <c r="C13" s="14">
        <v>2</v>
      </c>
      <c r="D13" s="23" t="s">
        <v>39</v>
      </c>
      <c r="E13" s="13" t="s">
        <v>40</v>
      </c>
      <c r="F13" s="37">
        <f t="shared" si="0"/>
        <v>0.06</v>
      </c>
      <c r="G13" s="7" t="s">
        <v>10</v>
      </c>
      <c r="H13" s="45">
        <v>59.2</v>
      </c>
      <c r="I13" s="4">
        <f>H13</f>
        <v>59.2</v>
      </c>
      <c r="J13" s="4">
        <f>I13</f>
        <v>59.2</v>
      </c>
      <c r="K13" s="10">
        <v>973.78</v>
      </c>
      <c r="L13" s="33">
        <f t="shared" si="1"/>
        <v>0.06</v>
      </c>
    </row>
    <row r="14" spans="1:12" ht="20.25" customHeight="1">
      <c r="A14" s="14">
        <f t="shared" si="2"/>
        <v>4</v>
      </c>
      <c r="B14" s="11" t="s">
        <v>30</v>
      </c>
      <c r="C14" s="14">
        <v>3</v>
      </c>
      <c r="D14" s="23" t="s">
        <v>41</v>
      </c>
      <c r="E14" s="13" t="s">
        <v>42</v>
      </c>
      <c r="F14" s="37">
        <f t="shared" si="0"/>
        <v>0.03</v>
      </c>
      <c r="G14" s="7" t="s">
        <v>10</v>
      </c>
      <c r="H14" s="45">
        <v>64.4</v>
      </c>
      <c r="I14" s="4">
        <f>H14</f>
        <v>64.4</v>
      </c>
      <c r="J14" s="4">
        <f>I14/2</f>
        <v>32.2</v>
      </c>
      <c r="K14" s="10">
        <v>973.78</v>
      </c>
      <c r="L14" s="33">
        <f t="shared" si="1"/>
        <v>0.03</v>
      </c>
    </row>
    <row r="15" spans="1:12" ht="20.25" customHeight="1">
      <c r="A15" s="14">
        <f t="shared" si="2"/>
        <v>5</v>
      </c>
      <c r="B15" s="11" t="s">
        <v>30</v>
      </c>
      <c r="C15" s="14">
        <v>3</v>
      </c>
      <c r="D15" s="23" t="s">
        <v>43</v>
      </c>
      <c r="E15" s="13" t="s">
        <v>42</v>
      </c>
      <c r="F15" s="37">
        <f t="shared" si="0"/>
        <v>0.03</v>
      </c>
      <c r="G15" s="7" t="s">
        <v>10</v>
      </c>
      <c r="H15" s="45"/>
      <c r="I15" s="4"/>
      <c r="J15" s="4">
        <f>I14/2</f>
        <v>32.2</v>
      </c>
      <c r="K15" s="10">
        <v>973.78</v>
      </c>
      <c r="L15" s="33">
        <f t="shared" si="1"/>
        <v>0.03</v>
      </c>
    </row>
    <row r="16" spans="1:12" ht="20.25" customHeight="1">
      <c r="A16" s="14">
        <f t="shared" si="2"/>
        <v>6</v>
      </c>
      <c r="B16" s="11" t="s">
        <v>30</v>
      </c>
      <c r="C16" s="14">
        <v>4</v>
      </c>
      <c r="D16" s="51" t="s">
        <v>44</v>
      </c>
      <c r="E16" s="13"/>
      <c r="F16" s="37">
        <f t="shared" si="0"/>
        <v>0</v>
      </c>
      <c r="G16" s="13" t="s">
        <v>47</v>
      </c>
      <c r="H16" s="52">
        <v>44.6</v>
      </c>
      <c r="I16" s="4"/>
      <c r="J16" s="4"/>
      <c r="K16" s="10">
        <v>973.78</v>
      </c>
      <c r="L16" s="33">
        <f t="shared" si="1"/>
        <v>0</v>
      </c>
    </row>
    <row r="17" spans="1:12" ht="20.25" customHeight="1">
      <c r="A17" s="14">
        <f t="shared" si="2"/>
        <v>7</v>
      </c>
      <c r="B17" s="11" t="s">
        <v>30</v>
      </c>
      <c r="C17" s="14">
        <v>5</v>
      </c>
      <c r="D17" s="23" t="s">
        <v>45</v>
      </c>
      <c r="E17" s="13" t="s">
        <v>46</v>
      </c>
      <c r="F17" s="37">
        <f t="shared" si="0"/>
        <v>0.02</v>
      </c>
      <c r="G17" s="7" t="s">
        <v>10</v>
      </c>
      <c r="H17" s="45">
        <v>58</v>
      </c>
      <c r="I17" s="4">
        <f>H17</f>
        <v>58</v>
      </c>
      <c r="J17" s="4">
        <f>I17/2</f>
        <v>29</v>
      </c>
      <c r="K17" s="10">
        <v>973.78</v>
      </c>
      <c r="L17" s="33">
        <v>0.02</v>
      </c>
    </row>
    <row r="18" spans="1:12" ht="20.25" customHeight="1">
      <c r="A18" s="14">
        <f t="shared" si="2"/>
        <v>8</v>
      </c>
      <c r="B18" s="11" t="s">
        <v>30</v>
      </c>
      <c r="C18" s="14">
        <v>5</v>
      </c>
      <c r="D18" s="23" t="s">
        <v>48</v>
      </c>
      <c r="E18" s="13" t="s">
        <v>49</v>
      </c>
      <c r="F18" s="37">
        <f t="shared" si="0"/>
        <v>0.03</v>
      </c>
      <c r="G18" s="7" t="s">
        <v>10</v>
      </c>
      <c r="H18" s="45"/>
      <c r="I18" s="4"/>
      <c r="J18" s="4">
        <f>I17/2</f>
        <v>29</v>
      </c>
      <c r="K18" s="10">
        <v>973.78</v>
      </c>
      <c r="L18" s="33">
        <f aca="true" t="shared" si="3" ref="L18:L35">J18/K18</f>
        <v>0.03</v>
      </c>
    </row>
    <row r="19" spans="1:12" s="9" customFormat="1" ht="20.25" customHeight="1">
      <c r="A19" s="14">
        <f t="shared" si="2"/>
        <v>9</v>
      </c>
      <c r="B19" s="11" t="s">
        <v>30</v>
      </c>
      <c r="C19" s="10">
        <v>6</v>
      </c>
      <c r="D19" s="22" t="s">
        <v>50</v>
      </c>
      <c r="E19" s="13" t="s">
        <v>51</v>
      </c>
      <c r="F19" s="37">
        <f t="shared" si="0"/>
        <v>0.07</v>
      </c>
      <c r="G19" s="12" t="s">
        <v>10</v>
      </c>
      <c r="H19" s="45">
        <v>65.5</v>
      </c>
      <c r="I19" s="4">
        <f>H19</f>
        <v>65.5</v>
      </c>
      <c r="J19" s="4">
        <v>65.5</v>
      </c>
      <c r="K19" s="10">
        <v>973.78</v>
      </c>
      <c r="L19" s="33">
        <f t="shared" si="3"/>
        <v>0.07</v>
      </c>
    </row>
    <row r="20" spans="1:12" s="9" customFormat="1" ht="20.25" customHeight="1">
      <c r="A20" s="14">
        <f t="shared" si="2"/>
        <v>10</v>
      </c>
      <c r="B20" s="11" t="s">
        <v>30</v>
      </c>
      <c r="C20" s="10">
        <v>7</v>
      </c>
      <c r="D20" s="53" t="s">
        <v>52</v>
      </c>
      <c r="E20" s="13" t="s">
        <v>53</v>
      </c>
      <c r="F20" s="37">
        <f t="shared" si="0"/>
        <v>0</v>
      </c>
      <c r="G20" s="13" t="s">
        <v>47</v>
      </c>
      <c r="H20" s="52">
        <v>47.3</v>
      </c>
      <c r="I20" s="4"/>
      <c r="J20" s="4"/>
      <c r="K20" s="10">
        <v>973.78</v>
      </c>
      <c r="L20" s="33">
        <f t="shared" si="3"/>
        <v>0</v>
      </c>
    </row>
    <row r="21" spans="1:12" s="9" customFormat="1" ht="20.25" customHeight="1">
      <c r="A21" s="14">
        <f t="shared" si="2"/>
        <v>11</v>
      </c>
      <c r="B21" s="11" t="s">
        <v>30</v>
      </c>
      <c r="C21" s="10">
        <v>8</v>
      </c>
      <c r="D21" s="53" t="s">
        <v>54</v>
      </c>
      <c r="E21" s="13"/>
      <c r="F21" s="37">
        <f t="shared" si="0"/>
        <v>0</v>
      </c>
      <c r="G21" s="13" t="s">
        <v>47</v>
      </c>
      <c r="H21" s="52">
        <v>49.1</v>
      </c>
      <c r="I21" s="4"/>
      <c r="J21" s="4"/>
      <c r="K21" s="10">
        <v>973.78</v>
      </c>
      <c r="L21" s="33">
        <f t="shared" si="3"/>
        <v>0</v>
      </c>
    </row>
    <row r="22" spans="1:12" s="9" customFormat="1" ht="20.25" customHeight="1">
      <c r="A22" s="14">
        <f t="shared" si="2"/>
        <v>12</v>
      </c>
      <c r="B22" s="11" t="s">
        <v>30</v>
      </c>
      <c r="C22" s="10">
        <v>9</v>
      </c>
      <c r="D22" s="22" t="s">
        <v>55</v>
      </c>
      <c r="E22" s="13" t="s">
        <v>56</v>
      </c>
      <c r="F22" s="37">
        <f t="shared" si="0"/>
        <v>0.03</v>
      </c>
      <c r="G22" s="12" t="s">
        <v>10</v>
      </c>
      <c r="H22" s="45">
        <v>51.1</v>
      </c>
      <c r="I22" s="4">
        <f>H22</f>
        <v>51.1</v>
      </c>
      <c r="J22" s="4">
        <f>I22/2</f>
        <v>25.55</v>
      </c>
      <c r="K22" s="10">
        <v>973.78</v>
      </c>
      <c r="L22" s="33">
        <f t="shared" si="3"/>
        <v>0.03</v>
      </c>
    </row>
    <row r="23" spans="1:12" s="9" customFormat="1" ht="20.25" customHeight="1">
      <c r="A23" s="14">
        <f t="shared" si="2"/>
        <v>13</v>
      </c>
      <c r="B23" s="11" t="s">
        <v>30</v>
      </c>
      <c r="C23" s="10">
        <v>9</v>
      </c>
      <c r="D23" s="22" t="s">
        <v>57</v>
      </c>
      <c r="E23" s="13" t="s">
        <v>58</v>
      </c>
      <c r="F23" s="37">
        <f t="shared" si="0"/>
        <v>0.03</v>
      </c>
      <c r="G23" s="12" t="s">
        <v>10</v>
      </c>
      <c r="H23" s="45"/>
      <c r="I23" s="4">
        <f>H23</f>
        <v>0</v>
      </c>
      <c r="J23" s="34">
        <f>I22/2</f>
        <v>25.55</v>
      </c>
      <c r="K23" s="10">
        <v>973.78</v>
      </c>
      <c r="L23" s="33">
        <f t="shared" si="3"/>
        <v>0.03</v>
      </c>
    </row>
    <row r="24" spans="1:12" ht="20.25" customHeight="1">
      <c r="A24" s="14">
        <f t="shared" si="2"/>
        <v>14</v>
      </c>
      <c r="B24" s="11" t="s">
        <v>30</v>
      </c>
      <c r="C24" s="14">
        <v>10</v>
      </c>
      <c r="D24" s="51" t="s">
        <v>59</v>
      </c>
      <c r="E24" s="13" t="s">
        <v>60</v>
      </c>
      <c r="F24" s="37">
        <f t="shared" si="0"/>
        <v>0</v>
      </c>
      <c r="G24" s="7" t="s">
        <v>47</v>
      </c>
      <c r="H24" s="52">
        <v>48.5</v>
      </c>
      <c r="I24" s="4"/>
      <c r="J24" s="35"/>
      <c r="K24" s="10">
        <v>973.78</v>
      </c>
      <c r="L24" s="33">
        <f t="shared" si="3"/>
        <v>0</v>
      </c>
    </row>
    <row r="25" spans="1:12" ht="20.25" customHeight="1">
      <c r="A25" s="14">
        <f t="shared" si="2"/>
        <v>15</v>
      </c>
      <c r="B25" s="11" t="s">
        <v>30</v>
      </c>
      <c r="C25" s="14">
        <v>11</v>
      </c>
      <c r="D25" s="20" t="s">
        <v>61</v>
      </c>
      <c r="E25" s="13" t="s">
        <v>62</v>
      </c>
      <c r="F25" s="37">
        <f t="shared" si="0"/>
        <v>0.05</v>
      </c>
      <c r="G25" s="7" t="s">
        <v>10</v>
      </c>
      <c r="H25" s="45">
        <v>49.4</v>
      </c>
      <c r="I25" s="4">
        <f>H25</f>
        <v>49.4</v>
      </c>
      <c r="J25" s="35">
        <f>I25</f>
        <v>49.4</v>
      </c>
      <c r="K25" s="10">
        <v>973.78</v>
      </c>
      <c r="L25" s="33">
        <f t="shared" si="3"/>
        <v>0.05</v>
      </c>
    </row>
    <row r="26" spans="1:12" ht="20.25" customHeight="1">
      <c r="A26" s="14">
        <f t="shared" si="2"/>
        <v>16</v>
      </c>
      <c r="B26" s="11" t="s">
        <v>30</v>
      </c>
      <c r="C26" s="14">
        <v>12</v>
      </c>
      <c r="D26" s="51" t="s">
        <v>63</v>
      </c>
      <c r="E26" s="13" t="s">
        <v>64</v>
      </c>
      <c r="F26" s="37">
        <f t="shared" si="0"/>
        <v>0</v>
      </c>
      <c r="G26" s="7" t="s">
        <v>47</v>
      </c>
      <c r="H26" s="52">
        <v>51.6</v>
      </c>
      <c r="I26" s="4"/>
      <c r="J26" s="35"/>
      <c r="K26" s="10">
        <v>973.78</v>
      </c>
      <c r="L26" s="33">
        <f t="shared" si="3"/>
        <v>0</v>
      </c>
    </row>
    <row r="27" spans="1:12" ht="20.25" customHeight="1">
      <c r="A27" s="14">
        <f t="shared" si="2"/>
        <v>17</v>
      </c>
      <c r="B27" s="11" t="s">
        <v>30</v>
      </c>
      <c r="C27" s="14">
        <v>13</v>
      </c>
      <c r="D27" s="23" t="s">
        <v>65</v>
      </c>
      <c r="E27" s="13" t="s">
        <v>66</v>
      </c>
      <c r="F27" s="37">
        <f t="shared" si="0"/>
        <v>0.02</v>
      </c>
      <c r="G27" s="7" t="s">
        <v>10</v>
      </c>
      <c r="H27" s="45">
        <v>63.6</v>
      </c>
      <c r="I27" s="4">
        <f aca="true" t="shared" si="4" ref="I27:I35">H27</f>
        <v>63.6</v>
      </c>
      <c r="J27" s="35">
        <f>H27/3</f>
        <v>21.2</v>
      </c>
      <c r="K27" s="10">
        <v>973.78</v>
      </c>
      <c r="L27" s="33">
        <f t="shared" si="3"/>
        <v>0.02</v>
      </c>
    </row>
    <row r="28" spans="1:12" ht="20.25" customHeight="1">
      <c r="A28" s="14">
        <f t="shared" si="2"/>
        <v>18</v>
      </c>
      <c r="B28" s="11" t="s">
        <v>30</v>
      </c>
      <c r="C28" s="14">
        <v>13</v>
      </c>
      <c r="D28" s="23" t="s">
        <v>67</v>
      </c>
      <c r="E28" s="13" t="s">
        <v>68</v>
      </c>
      <c r="F28" s="37">
        <f t="shared" si="0"/>
        <v>0.02</v>
      </c>
      <c r="G28" s="7" t="s">
        <v>10</v>
      </c>
      <c r="H28" s="45"/>
      <c r="I28" s="4">
        <f t="shared" si="4"/>
        <v>0</v>
      </c>
      <c r="J28" s="35">
        <f>I27/3</f>
        <v>21.2</v>
      </c>
      <c r="K28" s="10">
        <v>973.78</v>
      </c>
      <c r="L28" s="33">
        <f t="shared" si="3"/>
        <v>0.02</v>
      </c>
    </row>
    <row r="29" spans="1:12" ht="20.25" customHeight="1">
      <c r="A29" s="14">
        <f t="shared" si="2"/>
        <v>19</v>
      </c>
      <c r="B29" s="11" t="s">
        <v>30</v>
      </c>
      <c r="C29" s="14">
        <v>13</v>
      </c>
      <c r="D29" s="23" t="s">
        <v>69</v>
      </c>
      <c r="E29" s="13" t="s">
        <v>70</v>
      </c>
      <c r="F29" s="37">
        <f t="shared" si="0"/>
        <v>0.02</v>
      </c>
      <c r="G29" s="7" t="s">
        <v>10</v>
      </c>
      <c r="H29" s="45"/>
      <c r="I29" s="4">
        <f t="shared" si="4"/>
        <v>0</v>
      </c>
      <c r="J29" s="35">
        <f>I27/3</f>
        <v>21.2</v>
      </c>
      <c r="K29" s="10">
        <v>973.78</v>
      </c>
      <c r="L29" s="33">
        <f t="shared" si="3"/>
        <v>0.02</v>
      </c>
    </row>
    <row r="30" spans="1:12" ht="20.25" customHeight="1">
      <c r="A30" s="17">
        <f t="shared" si="2"/>
        <v>20</v>
      </c>
      <c r="B30" s="11" t="s">
        <v>30</v>
      </c>
      <c r="C30" s="14">
        <v>14</v>
      </c>
      <c r="D30" s="20" t="s">
        <v>71</v>
      </c>
      <c r="E30" s="13" t="s">
        <v>72</v>
      </c>
      <c r="F30" s="37">
        <f t="shared" si="0"/>
        <v>0.06</v>
      </c>
      <c r="G30" s="19" t="s">
        <v>10</v>
      </c>
      <c r="H30" s="45">
        <v>59.2</v>
      </c>
      <c r="I30" s="4">
        <f t="shared" si="4"/>
        <v>59.2</v>
      </c>
      <c r="J30" s="35">
        <v>59.2</v>
      </c>
      <c r="K30" s="10">
        <v>973.78</v>
      </c>
      <c r="L30" s="33">
        <f t="shared" si="3"/>
        <v>0.06</v>
      </c>
    </row>
    <row r="31" spans="1:12" ht="20.25" customHeight="1">
      <c r="A31" s="17">
        <f t="shared" si="2"/>
        <v>21</v>
      </c>
      <c r="B31" s="11" t="s">
        <v>30</v>
      </c>
      <c r="C31" s="14">
        <v>15</v>
      </c>
      <c r="D31" s="20" t="s">
        <v>73</v>
      </c>
      <c r="E31" s="13" t="s">
        <v>74</v>
      </c>
      <c r="F31" s="37">
        <f t="shared" si="0"/>
        <v>0.05</v>
      </c>
      <c r="G31" s="19" t="s">
        <v>10</v>
      </c>
      <c r="H31" s="45">
        <v>45.2</v>
      </c>
      <c r="I31" s="4">
        <f t="shared" si="4"/>
        <v>45.2</v>
      </c>
      <c r="J31" s="35">
        <f>I31</f>
        <v>45.2</v>
      </c>
      <c r="K31" s="10">
        <v>973.78</v>
      </c>
      <c r="L31" s="33">
        <f t="shared" si="3"/>
        <v>0.05</v>
      </c>
    </row>
    <row r="32" spans="1:12" ht="20.25" customHeight="1">
      <c r="A32" s="17">
        <f t="shared" si="2"/>
        <v>22</v>
      </c>
      <c r="B32" s="11" t="s">
        <v>30</v>
      </c>
      <c r="C32" s="14">
        <v>16</v>
      </c>
      <c r="D32" s="20" t="s">
        <v>75</v>
      </c>
      <c r="E32" s="13" t="s">
        <v>76</v>
      </c>
      <c r="F32" s="37">
        <f t="shared" si="0"/>
        <v>0.03</v>
      </c>
      <c r="G32" s="19" t="s">
        <v>10</v>
      </c>
      <c r="H32" s="45">
        <v>64.88</v>
      </c>
      <c r="I32" s="4">
        <f t="shared" si="4"/>
        <v>64.88</v>
      </c>
      <c r="J32" s="35">
        <f>I32/2</f>
        <v>32.44</v>
      </c>
      <c r="K32" s="10">
        <v>973.78</v>
      </c>
      <c r="L32" s="33">
        <f t="shared" si="3"/>
        <v>0.03</v>
      </c>
    </row>
    <row r="33" spans="1:12" ht="20.25" customHeight="1">
      <c r="A33" s="17">
        <f t="shared" si="2"/>
        <v>23</v>
      </c>
      <c r="B33" s="11" t="s">
        <v>30</v>
      </c>
      <c r="C33" s="14">
        <v>16</v>
      </c>
      <c r="D33" s="20" t="s">
        <v>77</v>
      </c>
      <c r="E33" s="13" t="s">
        <v>78</v>
      </c>
      <c r="F33" s="37">
        <f t="shared" si="0"/>
        <v>0.03</v>
      </c>
      <c r="G33" s="19" t="s">
        <v>10</v>
      </c>
      <c r="H33" s="45"/>
      <c r="I33" s="4">
        <f t="shared" si="4"/>
        <v>0</v>
      </c>
      <c r="J33" s="35">
        <f>I32/2</f>
        <v>32.44</v>
      </c>
      <c r="K33" s="10">
        <v>973.78</v>
      </c>
      <c r="L33" s="33">
        <f t="shared" si="3"/>
        <v>0.03</v>
      </c>
    </row>
    <row r="34" spans="1:12" ht="20.25" customHeight="1">
      <c r="A34" s="17">
        <f t="shared" si="2"/>
        <v>24</v>
      </c>
      <c r="B34" s="11" t="s">
        <v>30</v>
      </c>
      <c r="C34" s="14">
        <v>17</v>
      </c>
      <c r="D34" s="20" t="s">
        <v>79</v>
      </c>
      <c r="E34" s="13" t="s">
        <v>80</v>
      </c>
      <c r="F34" s="37">
        <f t="shared" si="0"/>
        <v>0.06</v>
      </c>
      <c r="G34" s="19" t="s">
        <v>10</v>
      </c>
      <c r="H34" s="45">
        <v>60.8</v>
      </c>
      <c r="I34" s="4">
        <f t="shared" si="4"/>
        <v>60.8</v>
      </c>
      <c r="J34" s="35">
        <f>I34</f>
        <v>60.8</v>
      </c>
      <c r="K34" s="10">
        <v>973.78</v>
      </c>
      <c r="L34" s="33">
        <f t="shared" si="3"/>
        <v>0.06</v>
      </c>
    </row>
    <row r="35" spans="1:12" ht="20.25" customHeight="1" thickBot="1">
      <c r="A35" s="14">
        <f>A30+1</f>
        <v>21</v>
      </c>
      <c r="B35" s="13" t="s">
        <v>30</v>
      </c>
      <c r="C35" s="14">
        <v>18</v>
      </c>
      <c r="D35" s="23" t="s">
        <v>81</v>
      </c>
      <c r="E35" s="13" t="s">
        <v>82</v>
      </c>
      <c r="F35" s="37">
        <f t="shared" si="0"/>
        <v>0.05</v>
      </c>
      <c r="G35" s="30" t="s">
        <v>10</v>
      </c>
      <c r="H35" s="45">
        <v>45.9</v>
      </c>
      <c r="I35" s="4">
        <f t="shared" si="4"/>
        <v>45.9</v>
      </c>
      <c r="J35" s="35">
        <f>I35</f>
        <v>45.9</v>
      </c>
      <c r="K35" s="10">
        <v>973.78</v>
      </c>
      <c r="L35" s="33">
        <f t="shared" si="3"/>
        <v>0.05</v>
      </c>
    </row>
    <row r="36" spans="1:12" s="29" customFormat="1" ht="15.75">
      <c r="A36" s="27"/>
      <c r="B36" s="26"/>
      <c r="C36" s="26"/>
      <c r="D36" s="28"/>
      <c r="E36" s="42"/>
      <c r="F36" s="32">
        <f>SUM(F11:F35)</f>
        <v>0.73</v>
      </c>
      <c r="H36" s="32">
        <f>SUM(H11:H35)</f>
        <v>973.78</v>
      </c>
      <c r="I36" s="32">
        <f>SUM(I11:I35)</f>
        <v>732.68</v>
      </c>
      <c r="J36" s="32">
        <f>SUM(J11:J35)</f>
        <v>732.68</v>
      </c>
      <c r="K36" s="32"/>
      <c r="L36" s="32">
        <f>SUM(L11:L35)</f>
        <v>0.73</v>
      </c>
    </row>
    <row r="37" spans="1:11" s="5" customFormat="1" ht="46.5" customHeight="1">
      <c r="A37" s="6"/>
      <c r="B37" s="6" t="s">
        <v>31</v>
      </c>
      <c r="C37" s="6"/>
      <c r="D37" s="25" t="s">
        <v>11</v>
      </c>
      <c r="E37" s="44"/>
      <c r="F37" s="5" t="s">
        <v>83</v>
      </c>
      <c r="H37" s="46"/>
      <c r="I37" s="2"/>
      <c r="J37" s="36">
        <f>J36/H36</f>
        <v>0.75</v>
      </c>
      <c r="K37" s="36"/>
    </row>
    <row r="38" spans="10:11" ht="15.75">
      <c r="J38" s="36"/>
      <c r="K38" s="36"/>
    </row>
    <row r="39" spans="10:11" ht="15.75">
      <c r="J39" s="36"/>
      <c r="K39" s="36"/>
    </row>
    <row r="40" spans="10:11" ht="15">
      <c r="J40" s="29"/>
      <c r="K40" s="29"/>
    </row>
    <row r="41" spans="10:11" ht="15">
      <c r="J41" s="29"/>
      <c r="K41" s="29"/>
    </row>
    <row r="42" spans="10:11" ht="15">
      <c r="J42" s="29"/>
      <c r="K42" s="29"/>
    </row>
  </sheetData>
  <sheetProtection/>
  <mergeCells count="11">
    <mergeCell ref="A5:G5"/>
    <mergeCell ref="A6:G6"/>
    <mergeCell ref="A7:G7"/>
    <mergeCell ref="A1:G1"/>
    <mergeCell ref="A2:G2"/>
    <mergeCell ref="A3:G3"/>
    <mergeCell ref="A4:G4"/>
    <mergeCell ref="A8:G8"/>
    <mergeCell ref="A9:A10"/>
    <mergeCell ref="F9:F10"/>
    <mergeCell ref="G9:G10"/>
  </mergeCells>
  <printOptions horizontalCentered="1"/>
  <pageMargins left="0.3937007874015748" right="0.1968503937007874" top="0.4330708661417323" bottom="0.4724409448818898" header="0.15748031496062992" footer="0.1968503937007874"/>
  <pageSetup fitToHeight="4" fitToWidth="1"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1">
      <pane ySplit="4125" topLeftCell="BM1" activePane="bottomLeft" state="split"/>
      <selection pane="topLeft" activeCell="A11" sqref="A11:IV12"/>
      <selection pane="bottomLeft" activeCell="E5" sqref="E5"/>
    </sheetView>
  </sheetViews>
  <sheetFormatPr defaultColWidth="9.00390625" defaultRowHeight="12.75"/>
  <cols>
    <col min="1" max="1" width="6.75390625" style="9" customWidth="1"/>
    <col min="2" max="2" width="7.875" style="9" customWidth="1"/>
    <col min="3" max="3" width="32.875" style="24" customWidth="1"/>
    <col min="4" max="4" width="11.125" style="43" customWidth="1"/>
    <col min="5" max="5" width="20.125" style="8" customWidth="1"/>
    <col min="6" max="6" width="30.25390625" style="8" customWidth="1"/>
    <col min="7" max="7" width="12.625" style="8" customWidth="1"/>
    <col min="8" max="8" width="11.75390625" style="2" customWidth="1"/>
    <col min="9" max="9" width="12.00390625" style="8" customWidth="1"/>
    <col min="10" max="10" width="20.375" style="8" customWidth="1"/>
    <col min="11" max="16384" width="9.125" style="8" customWidth="1"/>
  </cols>
  <sheetData>
    <row r="1" spans="7:10" ht="25.5" customHeight="1">
      <c r="G1" s="113" t="s">
        <v>12</v>
      </c>
      <c r="H1" s="113"/>
      <c r="I1" s="113"/>
      <c r="J1" s="113"/>
    </row>
    <row r="2" spans="1:10" ht="27" customHeight="1">
      <c r="A2" s="114" t="s">
        <v>23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9" customFormat="1" ht="93.75" customHeight="1">
      <c r="A3" s="134" t="s">
        <v>14</v>
      </c>
      <c r="B3" s="134" t="s">
        <v>15</v>
      </c>
      <c r="C3" s="134" t="s">
        <v>13</v>
      </c>
      <c r="D3" s="111" t="s">
        <v>24</v>
      </c>
      <c r="E3" s="134" t="s">
        <v>16</v>
      </c>
      <c r="F3" s="134" t="s">
        <v>17</v>
      </c>
      <c r="G3" s="139" t="s">
        <v>18</v>
      </c>
      <c r="H3" s="109"/>
      <c r="I3" s="109"/>
      <c r="J3" s="110"/>
    </row>
    <row r="4" spans="1:11" ht="72.75" customHeight="1">
      <c r="A4" s="135"/>
      <c r="B4" s="135"/>
      <c r="C4" s="135"/>
      <c r="D4" s="112"/>
      <c r="E4" s="135"/>
      <c r="F4" s="135"/>
      <c r="G4" s="50" t="s">
        <v>19</v>
      </c>
      <c r="H4" s="50" t="s">
        <v>20</v>
      </c>
      <c r="I4" s="50" t="s">
        <v>21</v>
      </c>
      <c r="J4" s="10" t="s">
        <v>22</v>
      </c>
      <c r="K4" s="47"/>
    </row>
    <row r="5" spans="1:11" ht="60.75" customHeight="1">
      <c r="A5" s="12"/>
      <c r="B5" s="12"/>
      <c r="C5" s="12"/>
      <c r="D5" s="18"/>
      <c r="E5" s="12"/>
      <c r="F5" s="12"/>
      <c r="G5" s="50"/>
      <c r="H5" s="50"/>
      <c r="I5" s="50"/>
      <c r="J5" s="10"/>
      <c r="K5" s="47"/>
    </row>
    <row r="6" spans="1:11" ht="60.75" customHeight="1">
      <c r="A6" s="12"/>
      <c r="B6" s="12"/>
      <c r="C6" s="12"/>
      <c r="D6" s="18"/>
      <c r="E6" s="12"/>
      <c r="F6" s="12"/>
      <c r="G6" s="50"/>
      <c r="H6" s="50"/>
      <c r="I6" s="50"/>
      <c r="J6" s="10"/>
      <c r="K6" s="47"/>
    </row>
    <row r="7" spans="1:11" ht="60.75" customHeight="1">
      <c r="A7" s="12"/>
      <c r="B7" s="12"/>
      <c r="C7" s="12"/>
      <c r="D7" s="18"/>
      <c r="E7" s="12"/>
      <c r="F7" s="12"/>
      <c r="G7" s="50"/>
      <c r="H7" s="50"/>
      <c r="I7" s="50"/>
      <c r="J7" s="10"/>
      <c r="K7" s="47"/>
    </row>
    <row r="8" spans="1:11" ht="60.75" customHeight="1">
      <c r="A8" s="12"/>
      <c r="B8" s="12"/>
      <c r="C8" s="12"/>
      <c r="D8" s="18"/>
      <c r="E8" s="12"/>
      <c r="F8" s="12"/>
      <c r="G8" s="50"/>
      <c r="H8" s="50"/>
      <c r="I8" s="50"/>
      <c r="J8" s="10"/>
      <c r="K8" s="47"/>
    </row>
    <row r="9" spans="1:11" ht="60.75" customHeight="1">
      <c r="A9" s="12"/>
      <c r="B9" s="12"/>
      <c r="C9" s="12"/>
      <c r="D9" s="18"/>
      <c r="E9" s="12"/>
      <c r="F9" s="12"/>
      <c r="G9" s="50"/>
      <c r="H9" s="50"/>
      <c r="I9" s="50"/>
      <c r="J9" s="10"/>
      <c r="K9" s="47"/>
    </row>
    <row r="10" spans="1:11" ht="60.75" customHeight="1">
      <c r="A10" s="12"/>
      <c r="B10" s="12"/>
      <c r="C10" s="12"/>
      <c r="D10" s="18"/>
      <c r="E10" s="12"/>
      <c r="F10" s="12"/>
      <c r="G10" s="50"/>
      <c r="H10" s="50"/>
      <c r="I10" s="50"/>
      <c r="J10" s="10"/>
      <c r="K10" s="47"/>
    </row>
    <row r="11" spans="1:11" ht="60.75" customHeight="1">
      <c r="A11" s="12"/>
      <c r="B11" s="12"/>
      <c r="C11" s="12"/>
      <c r="D11" s="18"/>
      <c r="E11" s="12"/>
      <c r="F11" s="12"/>
      <c r="G11" s="50"/>
      <c r="H11" s="50"/>
      <c r="I11" s="50"/>
      <c r="J11" s="10"/>
      <c r="K11" s="47"/>
    </row>
    <row r="12" spans="1:10" s="9" customFormat="1" ht="93.75" customHeight="1">
      <c r="A12" s="134" t="s">
        <v>14</v>
      </c>
      <c r="B12" s="134" t="s">
        <v>15</v>
      </c>
      <c r="C12" s="134" t="s">
        <v>13</v>
      </c>
      <c r="D12" s="111" t="s">
        <v>24</v>
      </c>
      <c r="E12" s="134" t="s">
        <v>16</v>
      </c>
      <c r="F12" s="134" t="s">
        <v>17</v>
      </c>
      <c r="G12" s="139" t="s">
        <v>18</v>
      </c>
      <c r="H12" s="109"/>
      <c r="I12" s="109"/>
      <c r="J12" s="110"/>
    </row>
    <row r="13" spans="1:11" ht="72.75" customHeight="1">
      <c r="A13" s="135"/>
      <c r="B13" s="135"/>
      <c r="C13" s="135"/>
      <c r="D13" s="112"/>
      <c r="E13" s="135"/>
      <c r="F13" s="135"/>
      <c r="G13" s="50" t="s">
        <v>19</v>
      </c>
      <c r="H13" s="50" t="s">
        <v>20</v>
      </c>
      <c r="I13" s="50" t="s">
        <v>21</v>
      </c>
      <c r="J13" s="10" t="s">
        <v>22</v>
      </c>
      <c r="K13" s="47"/>
    </row>
    <row r="14" spans="1:11" ht="60.75" customHeight="1">
      <c r="A14" s="12"/>
      <c r="B14" s="12"/>
      <c r="C14" s="12"/>
      <c r="D14" s="18"/>
      <c r="E14" s="12"/>
      <c r="F14" s="12"/>
      <c r="G14" s="50"/>
      <c r="H14" s="50"/>
      <c r="I14" s="50"/>
      <c r="J14" s="10"/>
      <c r="K14" s="47"/>
    </row>
    <row r="15" spans="1:11" ht="60.75" customHeight="1">
      <c r="A15" s="12"/>
      <c r="B15" s="12"/>
      <c r="C15" s="12"/>
      <c r="D15" s="18"/>
      <c r="E15" s="12"/>
      <c r="F15" s="12"/>
      <c r="G15" s="50"/>
      <c r="H15" s="50"/>
      <c r="I15" s="50"/>
      <c r="J15" s="10"/>
      <c r="K15" s="47"/>
    </row>
    <row r="16" spans="1:11" ht="60.75" customHeight="1">
      <c r="A16" s="12"/>
      <c r="B16" s="12"/>
      <c r="C16" s="12"/>
      <c r="D16" s="18"/>
      <c r="E16" s="12"/>
      <c r="F16" s="12"/>
      <c r="G16" s="50"/>
      <c r="H16" s="50"/>
      <c r="I16" s="50"/>
      <c r="J16" s="10"/>
      <c r="K16" s="47"/>
    </row>
    <row r="17" spans="1:11" ht="60.75" customHeight="1">
      <c r="A17" s="12"/>
      <c r="B17" s="12"/>
      <c r="C17" s="12"/>
      <c r="D17" s="18"/>
      <c r="E17" s="12"/>
      <c r="F17" s="12"/>
      <c r="G17" s="50"/>
      <c r="H17" s="50"/>
      <c r="I17" s="50"/>
      <c r="J17" s="10"/>
      <c r="K17" s="47"/>
    </row>
    <row r="18" spans="1:11" ht="60.75" customHeight="1">
      <c r="A18" s="14"/>
      <c r="B18" s="13"/>
      <c r="C18" s="23"/>
      <c r="D18" s="13"/>
      <c r="E18" s="49"/>
      <c r="F18" s="7"/>
      <c r="G18" s="48"/>
      <c r="H18" s="3"/>
      <c r="I18" s="4"/>
      <c r="J18" s="10"/>
      <c r="K18" s="47"/>
    </row>
    <row r="19" spans="1:11" ht="60.75" customHeight="1">
      <c r="A19" s="14"/>
      <c r="B19" s="13"/>
      <c r="C19" s="23"/>
      <c r="D19" s="13"/>
      <c r="E19" s="49"/>
      <c r="F19" s="7"/>
      <c r="G19" s="48"/>
      <c r="H19" s="3"/>
      <c r="I19" s="4"/>
      <c r="J19" s="10"/>
      <c r="K19" s="47"/>
    </row>
    <row r="20" spans="1:10" ht="60.75" customHeight="1">
      <c r="A20" s="14"/>
      <c r="B20" s="13"/>
      <c r="C20" s="23"/>
      <c r="D20" s="13"/>
      <c r="E20" s="49"/>
      <c r="F20" s="7"/>
      <c r="G20" s="4"/>
      <c r="H20" s="4"/>
      <c r="I20" s="4"/>
      <c r="J20" s="10"/>
    </row>
    <row r="21" spans="1:10" s="9" customFormat="1" ht="93.75" customHeight="1">
      <c r="A21" s="134" t="s">
        <v>14</v>
      </c>
      <c r="B21" s="134" t="s">
        <v>15</v>
      </c>
      <c r="C21" s="134" t="s">
        <v>13</v>
      </c>
      <c r="D21" s="111" t="s">
        <v>24</v>
      </c>
      <c r="E21" s="134" t="s">
        <v>16</v>
      </c>
      <c r="F21" s="134" t="s">
        <v>17</v>
      </c>
      <c r="G21" s="139" t="s">
        <v>18</v>
      </c>
      <c r="H21" s="109"/>
      <c r="I21" s="109"/>
      <c r="J21" s="110"/>
    </row>
    <row r="22" spans="1:11" ht="72.75" customHeight="1">
      <c r="A22" s="135"/>
      <c r="B22" s="135"/>
      <c r="C22" s="135"/>
      <c r="D22" s="112"/>
      <c r="E22" s="135"/>
      <c r="F22" s="135"/>
      <c r="G22" s="50" t="s">
        <v>19</v>
      </c>
      <c r="H22" s="50" t="s">
        <v>20</v>
      </c>
      <c r="I22" s="50" t="s">
        <v>21</v>
      </c>
      <c r="J22" s="10" t="s">
        <v>22</v>
      </c>
      <c r="K22" s="47"/>
    </row>
    <row r="23" spans="1:10" ht="60.75" customHeight="1">
      <c r="A23" s="14"/>
      <c r="B23" s="13"/>
      <c r="C23" s="23"/>
      <c r="D23" s="13"/>
      <c r="E23" s="49"/>
      <c r="F23" s="7"/>
      <c r="G23" s="48"/>
      <c r="H23" s="3"/>
      <c r="I23" s="4"/>
      <c r="J23" s="10"/>
    </row>
    <row r="24" spans="1:10" ht="60.75" customHeight="1">
      <c r="A24" s="14"/>
      <c r="B24" s="13"/>
      <c r="C24" s="23"/>
      <c r="D24" s="13"/>
      <c r="E24" s="49"/>
      <c r="F24" s="7"/>
      <c r="G24" s="48"/>
      <c r="H24" s="3"/>
      <c r="I24" s="4"/>
      <c r="J24" s="10"/>
    </row>
    <row r="25" spans="1:10" ht="60.75" customHeight="1">
      <c r="A25" s="14"/>
      <c r="B25" s="13"/>
      <c r="C25" s="23"/>
      <c r="D25" s="13"/>
      <c r="E25" s="49"/>
      <c r="F25" s="7"/>
      <c r="G25" s="48"/>
      <c r="H25" s="3"/>
      <c r="I25" s="4"/>
      <c r="J25" s="10"/>
    </row>
    <row r="26" spans="1:10" ht="60.75" customHeight="1">
      <c r="A26" s="14"/>
      <c r="B26" s="13"/>
      <c r="C26" s="23"/>
      <c r="D26" s="13"/>
      <c r="E26" s="49"/>
      <c r="F26" s="7"/>
      <c r="G26" s="48"/>
      <c r="H26" s="4"/>
      <c r="I26" s="4"/>
      <c r="J26" s="10"/>
    </row>
    <row r="27" spans="1:10" s="9" customFormat="1" ht="60.75" customHeight="1">
      <c r="A27" s="14"/>
      <c r="B27" s="10"/>
      <c r="C27" s="22"/>
      <c r="D27" s="13"/>
      <c r="E27" s="49"/>
      <c r="F27" s="10"/>
      <c r="G27" s="48"/>
      <c r="H27" s="4"/>
      <c r="I27" s="4"/>
      <c r="J27" s="10"/>
    </row>
    <row r="28" spans="1:10" s="9" customFormat="1" ht="60.75" customHeight="1">
      <c r="A28" s="14"/>
      <c r="B28" s="10"/>
      <c r="C28" s="22"/>
      <c r="D28" s="13"/>
      <c r="E28" s="49"/>
      <c r="F28" s="10"/>
      <c r="G28" s="48"/>
      <c r="H28" s="10"/>
      <c r="I28" s="4"/>
      <c r="J28" s="10"/>
    </row>
    <row r="29" spans="1:10" s="9" customFormat="1" ht="60.75" customHeight="1">
      <c r="A29" s="14"/>
      <c r="B29" s="10"/>
      <c r="C29" s="22"/>
      <c r="D29" s="13"/>
      <c r="E29" s="49"/>
      <c r="F29" s="10"/>
      <c r="G29" s="48"/>
      <c r="H29" s="10"/>
      <c r="I29" s="4"/>
      <c r="J29" s="10"/>
    </row>
    <row r="30" spans="1:10" s="9" customFormat="1" ht="93.75" customHeight="1">
      <c r="A30" s="134" t="s">
        <v>14</v>
      </c>
      <c r="B30" s="134" t="s">
        <v>15</v>
      </c>
      <c r="C30" s="134" t="s">
        <v>13</v>
      </c>
      <c r="D30" s="111" t="s">
        <v>24</v>
      </c>
      <c r="E30" s="134" t="s">
        <v>16</v>
      </c>
      <c r="F30" s="134" t="s">
        <v>17</v>
      </c>
      <c r="G30" s="139" t="s">
        <v>18</v>
      </c>
      <c r="H30" s="109"/>
      <c r="I30" s="109"/>
      <c r="J30" s="110"/>
    </row>
    <row r="31" spans="1:11" ht="72.75" customHeight="1">
      <c r="A31" s="135"/>
      <c r="B31" s="135"/>
      <c r="C31" s="135"/>
      <c r="D31" s="112"/>
      <c r="E31" s="135"/>
      <c r="F31" s="135"/>
      <c r="G31" s="50" t="s">
        <v>19</v>
      </c>
      <c r="H31" s="50" t="s">
        <v>20</v>
      </c>
      <c r="I31" s="50" t="s">
        <v>21</v>
      </c>
      <c r="J31" s="10" t="s">
        <v>22</v>
      </c>
      <c r="K31" s="47"/>
    </row>
    <row r="32" spans="1:10" s="9" customFormat="1" ht="60.75" customHeight="1">
      <c r="A32" s="14"/>
      <c r="B32" s="10"/>
      <c r="C32" s="22"/>
      <c r="D32" s="13"/>
      <c r="E32" s="49"/>
      <c r="F32" s="10"/>
      <c r="G32" s="48"/>
      <c r="H32" s="10"/>
      <c r="I32" s="34"/>
      <c r="J32" s="10"/>
    </row>
    <row r="33" spans="1:10" ht="60.75" customHeight="1">
      <c r="A33" s="14"/>
      <c r="B33" s="13"/>
      <c r="C33" s="23"/>
      <c r="D33" s="13"/>
      <c r="E33" s="49"/>
      <c r="F33" s="7"/>
      <c r="G33" s="48"/>
      <c r="H33" s="4"/>
      <c r="I33" s="35"/>
      <c r="J33" s="10"/>
    </row>
    <row r="34" spans="1:10" ht="60.75" customHeight="1">
      <c r="A34" s="14"/>
      <c r="B34" s="13"/>
      <c r="C34" s="23"/>
      <c r="D34" s="13"/>
      <c r="E34" s="49"/>
      <c r="F34" s="7"/>
      <c r="G34" s="48"/>
      <c r="H34" s="3"/>
      <c r="I34" s="35"/>
      <c r="J34" s="10"/>
    </row>
    <row r="35" spans="1:10" ht="60.75" customHeight="1">
      <c r="A35" s="14"/>
      <c r="B35" s="13"/>
      <c r="C35" s="23"/>
      <c r="D35" s="13"/>
      <c r="E35" s="49"/>
      <c r="F35" s="7"/>
      <c r="G35" s="48"/>
      <c r="H35" s="4"/>
      <c r="I35" s="35"/>
      <c r="J35" s="10"/>
    </row>
    <row r="36" spans="1:10" ht="60.75" customHeight="1">
      <c r="A36" s="14"/>
      <c r="B36" s="13"/>
      <c r="C36" s="23"/>
      <c r="D36" s="13"/>
      <c r="E36" s="49"/>
      <c r="F36" s="7"/>
      <c r="G36" s="48"/>
      <c r="H36" s="4"/>
      <c r="I36" s="35"/>
      <c r="J36" s="10"/>
    </row>
    <row r="37" spans="1:10" ht="60.75" customHeight="1">
      <c r="A37" s="14"/>
      <c r="B37" s="13"/>
      <c r="C37" s="23"/>
      <c r="D37" s="13"/>
      <c r="E37" s="49"/>
      <c r="F37" s="7"/>
      <c r="G37" s="48"/>
      <c r="H37" s="3"/>
      <c r="I37" s="35"/>
      <c r="J37" s="10"/>
    </row>
    <row r="38" spans="1:10" ht="60.75" customHeight="1">
      <c r="A38" s="14"/>
      <c r="B38" s="13"/>
      <c r="C38" s="23"/>
      <c r="D38" s="13"/>
      <c r="E38" s="49"/>
      <c r="F38" s="7"/>
      <c r="G38" s="48"/>
      <c r="H38" s="4"/>
      <c r="I38" s="35"/>
      <c r="J38" s="10"/>
    </row>
    <row r="39" spans="1:10" s="9" customFormat="1" ht="93.75" customHeight="1">
      <c r="A39" s="134" t="s">
        <v>14</v>
      </c>
      <c r="B39" s="134" t="s">
        <v>15</v>
      </c>
      <c r="C39" s="134" t="s">
        <v>13</v>
      </c>
      <c r="D39" s="111" t="s">
        <v>24</v>
      </c>
      <c r="E39" s="134" t="s">
        <v>16</v>
      </c>
      <c r="F39" s="134" t="s">
        <v>17</v>
      </c>
      <c r="G39" s="139" t="s">
        <v>18</v>
      </c>
      <c r="H39" s="109"/>
      <c r="I39" s="109"/>
      <c r="J39" s="110"/>
    </row>
    <row r="40" spans="1:11" ht="72.75" customHeight="1">
      <c r="A40" s="135"/>
      <c r="B40" s="135"/>
      <c r="C40" s="135"/>
      <c r="D40" s="112"/>
      <c r="E40" s="135"/>
      <c r="F40" s="135"/>
      <c r="G40" s="50" t="s">
        <v>19</v>
      </c>
      <c r="H40" s="50" t="s">
        <v>20</v>
      </c>
      <c r="I40" s="50" t="s">
        <v>21</v>
      </c>
      <c r="J40" s="10" t="s">
        <v>22</v>
      </c>
      <c r="K40" s="47"/>
    </row>
    <row r="41" spans="1:10" ht="60.75" customHeight="1">
      <c r="A41" s="14"/>
      <c r="B41" s="13"/>
      <c r="C41" s="23"/>
      <c r="D41" s="13"/>
      <c r="E41" s="49"/>
      <c r="F41" s="7"/>
      <c r="G41" s="48"/>
      <c r="H41" s="4"/>
      <c r="I41" s="35"/>
      <c r="J41" s="10"/>
    </row>
    <row r="42" spans="1:10" ht="60.75" customHeight="1">
      <c r="A42" s="14"/>
      <c r="B42" s="13"/>
      <c r="C42" s="23"/>
      <c r="D42" s="13"/>
      <c r="E42" s="49"/>
      <c r="F42" s="7"/>
      <c r="G42" s="48"/>
      <c r="H42" s="4"/>
      <c r="I42" s="35"/>
      <c r="J42" s="10"/>
    </row>
    <row r="43" spans="1:10" ht="60.75" customHeight="1">
      <c r="A43" s="14"/>
      <c r="B43" s="13"/>
      <c r="C43" s="23"/>
      <c r="D43" s="13"/>
      <c r="E43" s="49"/>
      <c r="F43" s="7"/>
      <c r="G43" s="48"/>
      <c r="H43" s="4"/>
      <c r="I43" s="35"/>
      <c r="J43" s="10"/>
    </row>
    <row r="44" spans="1:10" ht="60.75" customHeight="1">
      <c r="A44" s="14"/>
      <c r="B44" s="13"/>
      <c r="C44" s="23"/>
      <c r="D44" s="13"/>
      <c r="E44" s="49"/>
      <c r="F44" s="7"/>
      <c r="G44" s="48"/>
      <c r="H44" s="4"/>
      <c r="I44" s="35"/>
      <c r="J44" s="10"/>
    </row>
    <row r="45" spans="1:10" ht="60.75" customHeight="1">
      <c r="A45" s="14"/>
      <c r="B45" s="13"/>
      <c r="C45" s="23"/>
      <c r="D45" s="13"/>
      <c r="E45" s="49"/>
      <c r="F45" s="7"/>
      <c r="G45" s="48"/>
      <c r="H45" s="4"/>
      <c r="I45" s="35"/>
      <c r="J45" s="10"/>
    </row>
    <row r="46" spans="1:10" ht="60.75" customHeight="1">
      <c r="A46" s="14"/>
      <c r="B46" s="13"/>
      <c r="C46" s="23"/>
      <c r="D46" s="13"/>
      <c r="E46" s="49"/>
      <c r="F46" s="7"/>
      <c r="G46" s="48"/>
      <c r="H46" s="4"/>
      <c r="I46" s="35"/>
      <c r="J46" s="10"/>
    </row>
    <row r="47" spans="1:10" ht="60.75" customHeight="1">
      <c r="A47" s="14"/>
      <c r="B47" s="13"/>
      <c r="C47" s="23"/>
      <c r="D47" s="13"/>
      <c r="E47" s="49"/>
      <c r="F47" s="7"/>
      <c r="G47" s="48"/>
      <c r="H47" s="4"/>
      <c r="I47" s="35"/>
      <c r="J47" s="10"/>
    </row>
    <row r="48" spans="1:10" ht="60.75" customHeight="1">
      <c r="A48" s="14"/>
      <c r="B48" s="13"/>
      <c r="C48" s="23"/>
      <c r="D48" s="13"/>
      <c r="E48" s="49"/>
      <c r="F48" s="7"/>
      <c r="G48" s="48"/>
      <c r="H48" s="4"/>
      <c r="I48" s="35"/>
      <c r="J48" s="10"/>
    </row>
    <row r="49" spans="9:10" ht="15.75">
      <c r="I49" s="36"/>
      <c r="J49" s="36"/>
    </row>
    <row r="50" spans="9:10" ht="15">
      <c r="I50" s="29"/>
      <c r="J50" s="29"/>
    </row>
    <row r="51" spans="9:10" ht="15">
      <c r="I51" s="29"/>
      <c r="J51" s="29"/>
    </row>
    <row r="52" spans="9:10" ht="15">
      <c r="I52" s="29"/>
      <c r="J52" s="29"/>
    </row>
  </sheetData>
  <sheetProtection/>
  <mergeCells count="37">
    <mergeCell ref="E39:E40"/>
    <mergeCell ref="F39:F40"/>
    <mergeCell ref="G39:J39"/>
    <mergeCell ref="A39:A40"/>
    <mergeCell ref="B39:B40"/>
    <mergeCell ref="C39:C40"/>
    <mergeCell ref="D39:D40"/>
    <mergeCell ref="E21:E22"/>
    <mergeCell ref="F21:F22"/>
    <mergeCell ref="G21:J21"/>
    <mergeCell ref="A30:A31"/>
    <mergeCell ref="B30:B31"/>
    <mergeCell ref="C30:C31"/>
    <mergeCell ref="D30:D31"/>
    <mergeCell ref="E30:E31"/>
    <mergeCell ref="F30:F31"/>
    <mergeCell ref="G30:J30"/>
    <mergeCell ref="D12:D13"/>
    <mergeCell ref="F3:F4"/>
    <mergeCell ref="G3:J3"/>
    <mergeCell ref="G1:J1"/>
    <mergeCell ref="A2:J2"/>
    <mergeCell ref="A3:A4"/>
    <mergeCell ref="B3:B4"/>
    <mergeCell ref="C3:C4"/>
    <mergeCell ref="D3:D4"/>
    <mergeCell ref="E3:E4"/>
    <mergeCell ref="E12:E13"/>
    <mergeCell ref="F12:F13"/>
    <mergeCell ref="G12:J12"/>
    <mergeCell ref="A21:A22"/>
    <mergeCell ref="B21:B22"/>
    <mergeCell ref="C21:C22"/>
    <mergeCell ref="D21:D22"/>
    <mergeCell ref="A12:A13"/>
    <mergeCell ref="B12:B13"/>
    <mergeCell ref="C12:C13"/>
  </mergeCells>
  <printOptions horizontalCentered="1"/>
  <pageMargins left="0.3937007874015748" right="0.1968503937007874" top="0.3" bottom="0.25" header="0.15748031496062992" footer="0.17"/>
  <pageSetup fitToHeight="8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Использов средств ЦЗН</dc:title>
  <dc:subject/>
  <dc:creator>Красноармейский ЦЗН</dc:creator>
  <cp:keywords/>
  <dc:description/>
  <cp:lastModifiedBy>acer</cp:lastModifiedBy>
  <cp:lastPrinted>2017-03-21T16:26:30Z</cp:lastPrinted>
  <dcterms:created xsi:type="dcterms:W3CDTF">2002-12-10T12:14:26Z</dcterms:created>
  <dcterms:modified xsi:type="dcterms:W3CDTF">2017-03-21T16:31:00Z</dcterms:modified>
  <cp:category/>
  <cp:version/>
  <cp:contentType/>
  <cp:contentStatus/>
</cp:coreProperties>
</file>