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245" activeTab="0"/>
  </bookViews>
  <sheets>
    <sheet name="(1)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<sst xmlns="http://schemas.openxmlformats.org/spreadsheetml/2006/main" count="52" uniqueCount="52">
  <si>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ФИНАНСОВЫЙ ОТЧЕТ</t>
  </si>
  <si>
    <t>ТСЖ «РАССВЕТ»</t>
  </si>
  <si>
    <t xml:space="preserve"> площадь  </t>
  </si>
  <si>
    <t>тариф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</si>
  <si>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</si>
  <si>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</si>
  <si>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</si>
  <si>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</si>
  <si>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</si>
  <si>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</si>
  <si>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</si>
  <si>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</si>
  <si>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</si>
  <si>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</si>
  <si>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</si>
  <si>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</si>
  <si>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с н.г.</t>
  </si>
  <si>
    <t>С-до на начало периода</t>
  </si>
  <si>
    <t>Начисление за МОП</t>
  </si>
  <si>
    <t>ПРИХОД</t>
  </si>
  <si>
    <t>Оплачено за МОП</t>
  </si>
  <si>
    <t>Возврат подотчетных сумм</t>
  </si>
  <si>
    <t>итого по приходу:</t>
  </si>
  <si>
    <t>РАСХОД</t>
  </si>
  <si>
    <t>Комиссионный сбор за платежи ЕРКЦ, банки</t>
  </si>
  <si>
    <t>Услуги Банка за обслуживание счета</t>
  </si>
  <si>
    <t>Бухгалтерские услуги</t>
  </si>
  <si>
    <t>ИП Коломиец осмотр  инжен.коммуникаций</t>
  </si>
  <si>
    <t>КРО ККО «ВДПО»</t>
  </si>
  <si>
    <t>Райгаз (т/о газ. Оборудования)</t>
  </si>
  <si>
    <t>Утепление дверей</t>
  </si>
  <si>
    <t>Текущий ремонт окон и дверей подъездов</t>
  </si>
  <si>
    <t>Текущий ремонт кровли.</t>
  </si>
  <si>
    <t>Благоустройство</t>
  </si>
  <si>
    <t>ХОЗРАСХОДЫ</t>
  </si>
  <si>
    <t>Оформление договора</t>
  </si>
  <si>
    <t>Лампочки</t>
  </si>
  <si>
    <t>Заказные письма</t>
  </si>
  <si>
    <t>Канцтовары</t>
  </si>
  <si>
    <t>Остаток на под/отчете</t>
  </si>
  <si>
    <t>итого по расходу</t>
  </si>
  <si>
    <t>Остаток на конец месяца</t>
  </si>
  <si>
    <t>год</t>
  </si>
  <si>
    <t>Цемент</t>
  </si>
  <si>
    <t>Текущий ремонт подьездов</t>
  </si>
  <si>
    <t>банк</t>
  </si>
  <si>
    <t>подотчет</t>
  </si>
  <si>
    <t>покос травы</t>
  </si>
  <si>
    <t>ЗАО ПФ СБК Контур(за абон/обслуживание и лицензию)</t>
  </si>
  <si>
    <t>Ремонтные работы</t>
  </si>
  <si>
    <t>Установка ящика под эл/счетчик</t>
  </si>
  <si>
    <t>Поверка эл/счетчиков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</si>
</sst>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1" xfId="0" applyNumberFormat="1" applyFont="1" applyFill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48"/>
  <sheetViews>
    <sheetView tabSelected="1" zoomScale="94" zoomScaleNormal="94" workbookViewId="0" topLeftCell="A1">
      <pane ySplit="2220" topLeftCell="BM4" activePane="topLeft" state="split"/>
      <selection pane="topLeft" activeCell="C1" sqref="C1:N16384"/>
      <selection pane="bottomLeft" activeCell="N4" sqref="C1:N16384"/>
    </sheetView>
  </sheetViews>
  <sheetFormatPr defaultColWidth="9.00390625" defaultRowHeight="12.75"/>
  <cols>
    <col min="1" max="1" width="28.875" style="10" customWidth="1"/>
    <col min="2" max="2" width="2.625" style="2" customWidth="1"/>
    <col min="3" max="3" width="10.875" style="1" hidden="1" customWidth="1"/>
    <col min="4" max="4" width="11.25390625" style="1" hidden="1" customWidth="1"/>
    <col min="5" max="6" width="10.375" style="1" hidden="1" customWidth="1"/>
    <col min="7" max="7" width="10.125" style="1" hidden="1" customWidth="1"/>
    <col min="8" max="8" width="10.625" style="1" hidden="1" customWidth="1"/>
    <col min="9" max="9" width="11.00390625" style="1" hidden="1" customWidth="1"/>
    <col min="10" max="11" width="10.25390625" style="1" hidden="1" customWidth="1"/>
    <col min="12" max="12" width="10.125" style="1" hidden="1" customWidth="1"/>
    <col min="13" max="13" width="9.875" style="1" hidden="1" customWidth="1"/>
    <col min="14" max="14" width="10.875" style="1" hidden="1" customWidth="1"/>
    <col min="15" max="15" width="11.25390625" style="1" customWidth="1"/>
    <col min="16" max="16" width="16.375" style="1" hidden="1" customWidth="1"/>
    <col min="17" max="16384" width="56.375" style="1" customWidth="1"/>
  </cols>
  <sheetData>
    <row r="1" ht="15.75">
      <c r="A1" s="1" t="s">
        <v>0</v>
      </c>
    </row>
    <row r="2" spans="1:6" ht="15.75">
      <c r="A2" s="10" t="s">
        <v>1</v>
      </c>
      <c r="D2" s="8"/>
      <c r="F2" s="1" t="s">
        <v>42</v>
      </c>
    </row>
    <row r="3" spans="1:7" ht="15.75">
      <c r="A3" s="1">
        <v>2016</v>
      </c>
      <c r="F3" s="1" t="s">
        <v>3</v>
      </c>
      <c r="G3" s="1">
        <v>12</v>
      </c>
    </row>
    <row r="4" spans="1:15" ht="15.75">
      <c r="A4" s="1" t="s">
        <v>2</v>
      </c>
      <c r="B4" s="4"/>
      <c r="C4" s="9"/>
      <c r="D4" s="9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1">
        <v>885.8</v>
      </c>
      <c r="B5" s="4"/>
      <c r="C5" s="9" t="s">
        <v>4</v>
      </c>
      <c r="D5" s="9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</row>
    <row r="6" spans="1:15" ht="18" customHeight="1">
      <c r="A6" s="5" t="s">
        <v>17</v>
      </c>
      <c r="B6" s="3"/>
      <c r="C6" s="3">
        <v>17916.54</v>
      </c>
      <c r="D6" s="3">
        <f>C41</f>
        <v>26534.91</v>
      </c>
      <c r="E6" s="3">
        <f aca="true" t="shared" si="0" ref="E6:N6">D41</f>
        <v>33964.32000000001</v>
      </c>
      <c r="F6" s="3">
        <f t="shared" si="0"/>
        <v>41420.47000000001</v>
      </c>
      <c r="G6" s="3">
        <f t="shared" si="0"/>
        <v>37635.64000000001</v>
      </c>
      <c r="H6" s="3">
        <f t="shared" si="0"/>
        <v>4261.130000000005</v>
      </c>
      <c r="I6" s="3">
        <f t="shared" si="0"/>
        <v>9833.620000000004</v>
      </c>
      <c r="J6" s="3">
        <f t="shared" si="0"/>
        <v>11843.170000000002</v>
      </c>
      <c r="K6" s="3">
        <f t="shared" si="0"/>
        <v>17511.660000000003</v>
      </c>
      <c r="L6" s="3">
        <f t="shared" si="0"/>
        <v>23265.270000000004</v>
      </c>
      <c r="M6" s="3">
        <f t="shared" si="0"/>
        <v>31744.900000000005</v>
      </c>
      <c r="N6" s="3">
        <f t="shared" si="0"/>
        <v>33929.17000000001</v>
      </c>
      <c r="O6" s="3"/>
    </row>
    <row r="7" spans="1:15" ht="24" customHeight="1">
      <c r="A7" s="5" t="s">
        <v>18</v>
      </c>
      <c r="B7" s="4"/>
      <c r="C7" s="3">
        <v>10629.6</v>
      </c>
      <c r="D7" s="3">
        <v>10629.6</v>
      </c>
      <c r="E7" s="3">
        <v>10629.6</v>
      </c>
      <c r="F7" s="3">
        <v>10629.6</v>
      </c>
      <c r="G7" s="3">
        <v>10629.6</v>
      </c>
      <c r="H7" s="3">
        <v>10629.6</v>
      </c>
      <c r="I7" s="3">
        <v>10629.6</v>
      </c>
      <c r="J7" s="3">
        <v>10629.6</v>
      </c>
      <c r="K7" s="3">
        <v>10629.6</v>
      </c>
      <c r="L7" s="3">
        <v>10629.6</v>
      </c>
      <c r="M7" s="3">
        <v>10629.6</v>
      </c>
      <c r="N7" s="3">
        <v>10629.6</v>
      </c>
      <c r="O7" s="3">
        <f>SUM(C7:N7)</f>
        <v>127555.20000000003</v>
      </c>
    </row>
    <row r="8" spans="1:15" ht="15.75" customHeight="1">
      <c r="A8" s="17" t="s">
        <v>19</v>
      </c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f aca="true" t="shared" si="1" ref="O8:O40">SUM(C8:N8)</f>
        <v>0</v>
      </c>
    </row>
    <row r="9" spans="1:15" ht="15.75">
      <c r="A9" s="5" t="s">
        <v>20</v>
      </c>
      <c r="B9" s="4"/>
      <c r="C9" s="19">
        <v>9458</v>
      </c>
      <c r="D9" s="19">
        <v>11056</v>
      </c>
      <c r="E9" s="19">
        <v>10364</v>
      </c>
      <c r="F9" s="19">
        <v>10187</v>
      </c>
      <c r="G9" s="19">
        <v>8102</v>
      </c>
      <c r="H9" s="19">
        <v>15546</v>
      </c>
      <c r="I9" s="19">
        <v>10418</v>
      </c>
      <c r="J9" s="19">
        <v>12557</v>
      </c>
      <c r="K9" s="19">
        <v>7081</v>
      </c>
      <c r="L9" s="19">
        <v>13220</v>
      </c>
      <c r="M9" s="19">
        <v>10187</v>
      </c>
      <c r="N9" s="19">
        <v>12315</v>
      </c>
      <c r="O9" s="3">
        <f t="shared" si="1"/>
        <v>130491</v>
      </c>
    </row>
    <row r="10" spans="1:15" ht="15.75" hidden="1">
      <c r="A10" s="5" t="s">
        <v>21</v>
      </c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f t="shared" si="1"/>
        <v>0</v>
      </c>
    </row>
    <row r="11" spans="1:15" s="15" customFormat="1" ht="18.75">
      <c r="A11" s="12" t="s">
        <v>22</v>
      </c>
      <c r="B11" s="13"/>
      <c r="C11" s="20">
        <f>SUM(C9:C10)</f>
        <v>9458</v>
      </c>
      <c r="D11" s="20">
        <f aca="true" t="shared" si="2" ref="D11:N11">SUM(D9:D10)</f>
        <v>11056</v>
      </c>
      <c r="E11" s="20">
        <f t="shared" si="2"/>
        <v>10364</v>
      </c>
      <c r="F11" s="20">
        <f t="shared" si="2"/>
        <v>10187</v>
      </c>
      <c r="G11" s="20">
        <f t="shared" si="2"/>
        <v>8102</v>
      </c>
      <c r="H11" s="20">
        <f t="shared" si="2"/>
        <v>15546</v>
      </c>
      <c r="I11" s="20">
        <f t="shared" si="2"/>
        <v>10418</v>
      </c>
      <c r="J11" s="20">
        <f t="shared" si="2"/>
        <v>12557</v>
      </c>
      <c r="K11" s="20">
        <f t="shared" si="2"/>
        <v>7081</v>
      </c>
      <c r="L11" s="20">
        <f t="shared" si="2"/>
        <v>13220</v>
      </c>
      <c r="M11" s="20">
        <f t="shared" si="2"/>
        <v>10187</v>
      </c>
      <c r="N11" s="20">
        <f t="shared" si="2"/>
        <v>12315</v>
      </c>
      <c r="O11" s="14">
        <f t="shared" si="1"/>
        <v>130491</v>
      </c>
    </row>
    <row r="12" spans="1:15" ht="15.75">
      <c r="A12" s="17" t="s">
        <v>23</v>
      </c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f t="shared" si="1"/>
        <v>0</v>
      </c>
    </row>
    <row r="13" spans="1:15" ht="15.75" hidden="1">
      <c r="A13" s="5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 t="shared" si="1"/>
        <v>0</v>
      </c>
    </row>
    <row r="14" spans="1:15" ht="15.75" hidden="1">
      <c r="A14" s="5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1"/>
        <v>0</v>
      </c>
    </row>
    <row r="15" spans="1:15" ht="31.5">
      <c r="A15" s="5" t="s">
        <v>24</v>
      </c>
      <c r="B15" s="4"/>
      <c r="C15" s="3">
        <v>189.16</v>
      </c>
      <c r="D15" s="3">
        <v>221.12</v>
      </c>
      <c r="E15" s="3">
        <v>181.9</v>
      </c>
      <c r="F15" s="3">
        <v>178.36</v>
      </c>
      <c r="G15" s="3">
        <v>162.04</v>
      </c>
      <c r="H15" s="3">
        <v>273.04</v>
      </c>
      <c r="I15" s="3">
        <v>182.98</v>
      </c>
      <c r="J15" s="3">
        <v>238.64</v>
      </c>
      <c r="K15" s="3">
        <v>141.62</v>
      </c>
      <c r="L15" s="3">
        <v>251.9</v>
      </c>
      <c r="M15" s="3">
        <v>178.36</v>
      </c>
      <c r="N15" s="3">
        <v>220.92</v>
      </c>
      <c r="O15" s="3">
        <f t="shared" si="1"/>
        <v>2420.04</v>
      </c>
    </row>
    <row r="16" spans="1:15" ht="31.5">
      <c r="A16" s="5" t="s">
        <v>25</v>
      </c>
      <c r="B16" s="4"/>
      <c r="C16" s="3">
        <v>303.47</v>
      </c>
      <c r="D16" s="3">
        <v>358.47</v>
      </c>
      <c r="E16" s="3">
        <v>328.47</v>
      </c>
      <c r="F16" s="3">
        <v>408.47</v>
      </c>
      <c r="G16" s="3">
        <v>467.47</v>
      </c>
      <c r="H16" s="3">
        <v>353.47</v>
      </c>
      <c r="I16" s="3">
        <v>378.47</v>
      </c>
      <c r="J16" s="3">
        <v>362.87</v>
      </c>
      <c r="K16" s="3">
        <v>308.77</v>
      </c>
      <c r="L16" s="3">
        <v>341.47</v>
      </c>
      <c r="M16" s="3">
        <v>369.47</v>
      </c>
      <c r="N16" s="3">
        <v>429.67</v>
      </c>
      <c r="O16" s="3">
        <f t="shared" si="1"/>
        <v>4410.54</v>
      </c>
    </row>
    <row r="17" spans="1:15" ht="31.5" customHeight="1">
      <c r="A17" s="22" t="s">
        <v>48</v>
      </c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9">
        <v>3600</v>
      </c>
      <c r="O17" s="19">
        <v>3600</v>
      </c>
    </row>
    <row r="18" spans="1:15" ht="15.75">
      <c r="A18" s="5" t="s">
        <v>26</v>
      </c>
      <c r="B18" s="4"/>
      <c r="C18" s="3"/>
      <c r="D18" s="19">
        <v>2500</v>
      </c>
      <c r="E18" s="19">
        <v>2000</v>
      </c>
      <c r="F18" s="19">
        <v>2000</v>
      </c>
      <c r="G18" s="19">
        <v>2500</v>
      </c>
      <c r="H18" s="19">
        <v>2000</v>
      </c>
      <c r="I18" s="3">
        <v>4500</v>
      </c>
      <c r="J18" s="3">
        <v>5000</v>
      </c>
      <c r="K18" s="3"/>
      <c r="L18" s="3">
        <v>2500</v>
      </c>
      <c r="M18" s="3">
        <v>3007.9</v>
      </c>
      <c r="N18" s="19">
        <v>6000</v>
      </c>
      <c r="O18" s="3">
        <f t="shared" si="1"/>
        <v>32007.9</v>
      </c>
    </row>
    <row r="19" spans="1:15" ht="15.75">
      <c r="A19" s="17" t="s">
        <v>49</v>
      </c>
      <c r="B19" s="4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31.5">
      <c r="A20" s="5" t="s">
        <v>27</v>
      </c>
      <c r="B20" s="4"/>
      <c r="C20" s="19">
        <v>347</v>
      </c>
      <c r="D20" s="19">
        <v>347</v>
      </c>
      <c r="E20" s="19">
        <v>347</v>
      </c>
      <c r="F20" s="19">
        <v>347</v>
      </c>
      <c r="G20" s="19">
        <v>347</v>
      </c>
      <c r="H20" s="19">
        <v>347</v>
      </c>
      <c r="I20" s="19">
        <v>347</v>
      </c>
      <c r="J20" s="19">
        <v>1287</v>
      </c>
      <c r="K20" s="19">
        <v>877</v>
      </c>
      <c r="L20" s="19">
        <v>1647</v>
      </c>
      <c r="M20" s="19">
        <v>347</v>
      </c>
      <c r="N20" s="19">
        <v>467</v>
      </c>
      <c r="O20" s="19">
        <f>SUM(C20:N20)</f>
        <v>7054</v>
      </c>
    </row>
    <row r="21" spans="1:15" ht="15.75">
      <c r="A21" s="5" t="s">
        <v>28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9">
        <v>6240</v>
      </c>
      <c r="O21" s="19">
        <f t="shared" si="1"/>
        <v>6240</v>
      </c>
    </row>
    <row r="22" spans="1:15" ht="31.5" hidden="1">
      <c r="A22" s="5" t="s">
        <v>29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1"/>
        <v>0</v>
      </c>
    </row>
    <row r="23" spans="1:15" ht="15.75" hidden="1">
      <c r="A23" s="5" t="s">
        <v>30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f t="shared" si="1"/>
        <v>0</v>
      </c>
    </row>
    <row r="24" spans="1:15" ht="31.5" hidden="1">
      <c r="A24" s="5" t="s">
        <v>31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 t="shared" si="1"/>
        <v>0</v>
      </c>
    </row>
    <row r="25" spans="1:15" ht="15.75">
      <c r="A25" s="5" t="s">
        <v>32</v>
      </c>
      <c r="B25" s="4"/>
      <c r="C25" s="3"/>
      <c r="D25" s="3"/>
      <c r="E25" s="3"/>
      <c r="F25" s="19">
        <v>10306</v>
      </c>
      <c r="G25" s="3"/>
      <c r="H25" s="3"/>
      <c r="I25" s="3"/>
      <c r="J25" s="3"/>
      <c r="K25" s="3"/>
      <c r="L25" s="3"/>
      <c r="M25" s="3"/>
      <c r="N25" s="3"/>
      <c r="O25" s="19">
        <f t="shared" si="1"/>
        <v>10306</v>
      </c>
    </row>
    <row r="26" spans="1:15" ht="15.75">
      <c r="A26" s="5" t="s">
        <v>51</v>
      </c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19">
        <v>2025</v>
      </c>
      <c r="N26" s="3"/>
      <c r="O26" s="19">
        <f>SUM(C26:N26)</f>
        <v>2025</v>
      </c>
    </row>
    <row r="27" spans="1:15" ht="18.75" customHeight="1">
      <c r="A27" s="22" t="s">
        <v>44</v>
      </c>
      <c r="B27" s="4"/>
      <c r="C27" s="3"/>
      <c r="D27" s="3"/>
      <c r="E27" s="3"/>
      <c r="F27" s="3"/>
      <c r="G27" s="19">
        <v>38000</v>
      </c>
      <c r="H27" s="19">
        <v>7000</v>
      </c>
      <c r="I27" s="3"/>
      <c r="J27" s="3"/>
      <c r="K27" s="3"/>
      <c r="L27" s="3"/>
      <c r="M27" s="3"/>
      <c r="N27" s="3"/>
      <c r="O27" s="19">
        <f t="shared" si="1"/>
        <v>45000</v>
      </c>
    </row>
    <row r="28" spans="1:16" ht="15.75">
      <c r="A28" s="5" t="s">
        <v>43</v>
      </c>
      <c r="B28" s="4"/>
      <c r="C28" s="3"/>
      <c r="D28" s="3"/>
      <c r="E28" s="3"/>
      <c r="F28" s="19">
        <v>310</v>
      </c>
      <c r="G28" s="3"/>
      <c r="H28" s="3"/>
      <c r="I28" s="3"/>
      <c r="J28" s="3"/>
      <c r="K28" s="3"/>
      <c r="L28" s="3"/>
      <c r="M28" s="3"/>
      <c r="N28" s="3"/>
      <c r="O28" s="19">
        <f t="shared" si="1"/>
        <v>310</v>
      </c>
      <c r="P28" s="21">
        <f>SUM(O19:O28)</f>
        <v>70935</v>
      </c>
    </row>
    <row r="29" spans="1:15" ht="31.5">
      <c r="A29" s="5" t="s">
        <v>50</v>
      </c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19">
        <v>2075</v>
      </c>
      <c r="N29" s="3"/>
      <c r="O29" s="19">
        <f t="shared" si="1"/>
        <v>2075</v>
      </c>
    </row>
    <row r="30" spans="1:15" ht="18.75">
      <c r="A30" s="18" t="s">
        <v>33</v>
      </c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f t="shared" si="1"/>
        <v>0</v>
      </c>
    </row>
    <row r="31" spans="1:15" ht="15.75">
      <c r="A31" s="5" t="s">
        <v>47</v>
      </c>
      <c r="B31" s="4"/>
      <c r="C31" s="3"/>
      <c r="D31" s="3"/>
      <c r="E31" s="3"/>
      <c r="F31" s="3"/>
      <c r="G31" s="3"/>
      <c r="H31" s="3"/>
      <c r="I31" s="19">
        <v>3000</v>
      </c>
      <c r="J31" s="3"/>
      <c r="K31" s="3"/>
      <c r="L31" s="3"/>
      <c r="M31" s="3"/>
      <c r="N31" s="3"/>
      <c r="O31" s="19">
        <f>SUM(C31:N31)</f>
        <v>3000</v>
      </c>
    </row>
    <row r="32" spans="1:15" ht="15.75">
      <c r="A32" s="17" t="s">
        <v>34</v>
      </c>
      <c r="B32" s="4"/>
      <c r="C32" s="3"/>
      <c r="D32" s="3"/>
      <c r="E32" s="3"/>
      <c r="F32" s="3"/>
      <c r="G32" s="19"/>
      <c r="H32" s="3"/>
      <c r="I32" s="3"/>
      <c r="J32" s="3"/>
      <c r="K32" s="3"/>
      <c r="L32" s="3"/>
      <c r="M32" s="19"/>
      <c r="N32" s="3"/>
      <c r="O32" s="3">
        <f t="shared" si="1"/>
        <v>0</v>
      </c>
    </row>
    <row r="33" spans="1:15" ht="15.75">
      <c r="A33" s="5" t="s">
        <v>35</v>
      </c>
      <c r="B33" s="4"/>
      <c r="C33" s="3"/>
      <c r="D33" s="3">
        <v>200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f t="shared" si="1"/>
        <v>200</v>
      </c>
    </row>
    <row r="34" spans="1:15" ht="15.75" hidden="1">
      <c r="A34" s="5" t="s">
        <v>36</v>
      </c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f t="shared" si="1"/>
        <v>0</v>
      </c>
    </row>
    <row r="35" spans="1:15" ht="15.75">
      <c r="A35" s="5" t="s">
        <v>37</v>
      </c>
      <c r="B35" s="4"/>
      <c r="C35" s="3"/>
      <c r="D35" s="3"/>
      <c r="E35" s="3">
        <v>50.48</v>
      </c>
      <c r="F35" s="3"/>
      <c r="G35" s="3"/>
      <c r="H35" s="3"/>
      <c r="I35" s="3"/>
      <c r="J35" s="3"/>
      <c r="K35" s="3"/>
      <c r="L35" s="3"/>
      <c r="M35" s="3"/>
      <c r="N35" s="3"/>
      <c r="O35" s="3">
        <f t="shared" si="1"/>
        <v>50.48</v>
      </c>
    </row>
    <row r="36" spans="1:15" ht="15.75">
      <c r="A36" s="5" t="s">
        <v>38</v>
      </c>
      <c r="B36" s="4"/>
      <c r="C36" s="3"/>
      <c r="D36" s="3"/>
      <c r="E36" s="3"/>
      <c r="F36" s="3">
        <v>422</v>
      </c>
      <c r="G36" s="3"/>
      <c r="H36" s="3"/>
      <c r="I36" s="3"/>
      <c r="J36" s="3"/>
      <c r="K36" s="3"/>
      <c r="L36" s="3"/>
      <c r="M36" s="3"/>
      <c r="N36" s="3"/>
      <c r="O36" s="3">
        <f t="shared" si="1"/>
        <v>422</v>
      </c>
    </row>
    <row r="37" spans="1:15" ht="15.75" hidden="1">
      <c r="A37" s="5" t="s">
        <v>39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f t="shared" si="1"/>
        <v>0</v>
      </c>
    </row>
    <row r="38" spans="1:15" ht="15.75" hidden="1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27" customHeight="1" hidden="1">
      <c r="A39" s="5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f t="shared" si="1"/>
        <v>0</v>
      </c>
    </row>
    <row r="40" spans="1:15" s="15" customFormat="1" ht="27" customHeight="1">
      <c r="A40" s="12" t="s">
        <v>40</v>
      </c>
      <c r="B40" s="13"/>
      <c r="C40" s="14">
        <f>SUM(C13:C39)</f>
        <v>839.63</v>
      </c>
      <c r="D40" s="14">
        <f aca="true" t="shared" si="3" ref="D40:N40">SUM(D13:D39)</f>
        <v>3626.59</v>
      </c>
      <c r="E40" s="14">
        <f t="shared" si="3"/>
        <v>2907.85</v>
      </c>
      <c r="F40" s="14">
        <f t="shared" si="3"/>
        <v>13971.83</v>
      </c>
      <c r="G40" s="14">
        <f t="shared" si="3"/>
        <v>41476.51</v>
      </c>
      <c r="H40" s="14">
        <f t="shared" si="3"/>
        <v>9973.51</v>
      </c>
      <c r="I40" s="14">
        <f t="shared" si="3"/>
        <v>8408.45</v>
      </c>
      <c r="J40" s="14">
        <f t="shared" si="3"/>
        <v>6888.51</v>
      </c>
      <c r="K40" s="14">
        <f t="shared" si="3"/>
        <v>1327.3899999999999</v>
      </c>
      <c r="L40" s="14">
        <f t="shared" si="3"/>
        <v>4740.37</v>
      </c>
      <c r="M40" s="14">
        <f t="shared" si="3"/>
        <v>8002.73</v>
      </c>
      <c r="N40" s="14">
        <f t="shared" si="3"/>
        <v>16957.59</v>
      </c>
      <c r="O40" s="14">
        <f t="shared" si="1"/>
        <v>119120.95999999998</v>
      </c>
    </row>
    <row r="41" spans="1:15" s="15" customFormat="1" ht="32.25" customHeight="1">
      <c r="A41" s="16" t="s">
        <v>41</v>
      </c>
      <c r="B41" s="13"/>
      <c r="C41" s="14">
        <f aca="true" t="shared" si="4" ref="C41:N41">C6+C11-C40</f>
        <v>26534.91</v>
      </c>
      <c r="D41" s="14">
        <f t="shared" si="4"/>
        <v>33964.32000000001</v>
      </c>
      <c r="E41" s="14">
        <f t="shared" si="4"/>
        <v>41420.47000000001</v>
      </c>
      <c r="F41" s="14">
        <f t="shared" si="4"/>
        <v>37635.64000000001</v>
      </c>
      <c r="G41" s="14">
        <f t="shared" si="4"/>
        <v>4261.130000000005</v>
      </c>
      <c r="H41" s="14">
        <f t="shared" si="4"/>
        <v>9833.620000000004</v>
      </c>
      <c r="I41" s="14">
        <f t="shared" si="4"/>
        <v>11843.170000000002</v>
      </c>
      <c r="J41" s="14">
        <f t="shared" si="4"/>
        <v>17511.660000000003</v>
      </c>
      <c r="K41" s="14">
        <f t="shared" si="4"/>
        <v>23265.270000000004</v>
      </c>
      <c r="L41" s="14">
        <f t="shared" si="4"/>
        <v>31744.900000000005</v>
      </c>
      <c r="M41" s="14">
        <f t="shared" si="4"/>
        <v>33929.17000000001</v>
      </c>
      <c r="N41" s="14">
        <f t="shared" si="4"/>
        <v>29286.580000000013</v>
      </c>
      <c r="O41" s="14"/>
    </row>
    <row r="42" spans="1:15" ht="17.25" customHeight="1" hidden="1">
      <c r="A42" s="5" t="s">
        <v>45</v>
      </c>
      <c r="B42" s="4"/>
      <c r="C42" s="3"/>
      <c r="D42" s="3">
        <v>34276.22</v>
      </c>
      <c r="E42" s="3">
        <v>41782.85</v>
      </c>
      <c r="F42" s="3">
        <v>49036.02</v>
      </c>
      <c r="G42" s="3">
        <v>4261.51</v>
      </c>
      <c r="H42" s="19">
        <v>9834</v>
      </c>
      <c r="I42" s="3"/>
      <c r="J42" s="3"/>
      <c r="K42" s="3"/>
      <c r="L42" s="3"/>
      <c r="M42" s="3"/>
      <c r="N42" s="3"/>
      <c r="O42" s="3">
        <f>SUM(C40:N40)</f>
        <v>119120.95999999998</v>
      </c>
    </row>
    <row r="43" spans="1:8" ht="17.25" customHeight="1" hidden="1">
      <c r="A43" s="11" t="s">
        <v>46</v>
      </c>
      <c r="B43" s="7"/>
      <c r="C43" s="6"/>
      <c r="D43" s="6">
        <v>-311.9</v>
      </c>
      <c r="E43" s="6">
        <v>-362.38</v>
      </c>
      <c r="F43" s="1">
        <v>-11400.38</v>
      </c>
      <c r="G43" s="1">
        <v>-0.38</v>
      </c>
      <c r="H43" s="1">
        <v>-0.38</v>
      </c>
    </row>
    <row r="44" spans="4:8" ht="17.25" customHeight="1" hidden="1">
      <c r="D44" s="1">
        <f>SUM(D42:D43)</f>
        <v>33964.32</v>
      </c>
      <c r="E44" s="1">
        <f>SUM(E42:E43)</f>
        <v>41420.47</v>
      </c>
      <c r="F44" s="1">
        <f>SUM(F42:F43)</f>
        <v>37635.64</v>
      </c>
      <c r="G44" s="1">
        <f>SUM(G42:G43)</f>
        <v>4261.13</v>
      </c>
      <c r="H44" s="1">
        <f>SUM(H42:H43)</f>
        <v>9833.62</v>
      </c>
    </row>
    <row r="45" spans="1:5" s="6" customFormat="1" ht="17.25" customHeight="1">
      <c r="A45" s="10"/>
      <c r="B45" s="2"/>
      <c r="C45" s="1"/>
      <c r="D45" s="1"/>
      <c r="E45" s="1"/>
    </row>
    <row r="46" spans="1:5" s="6" customFormat="1" ht="17.25" customHeight="1">
      <c r="A46" s="10"/>
      <c r="B46" s="2"/>
      <c r="C46" s="1"/>
      <c r="D46" s="1"/>
      <c r="E46" s="1"/>
    </row>
    <row r="47" spans="1:5" s="6" customFormat="1" ht="27" customHeight="1">
      <c r="A47" s="10"/>
      <c r="B47" s="2"/>
      <c r="C47" s="1"/>
      <c r="D47" s="1"/>
      <c r="E47" s="1"/>
    </row>
    <row r="48" spans="1:5" s="6" customFormat="1" ht="27" customHeight="1">
      <c r="A48" s="10"/>
      <c r="B48" s="2"/>
      <c r="C48" s="1"/>
      <c r="D48" s="1"/>
      <c r="E48" s="1"/>
    </row>
  </sheetData>
  <printOptions/>
  <pageMargins left="0.3937007874015748" right="0.3937007874015748" top="0.3937007874015748" bottom="0.3937007874015748" header="0.2755905511811024" footer="0.2755905511811024"/>
  <pageSetup fitToHeight="2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acer</cp:lastModifiedBy>
  <cp:lastPrinted>2017-01-26T12:54:19Z</cp:lastPrinted>
  <dcterms:created xsi:type="dcterms:W3CDTF">2004-06-16T07:44:42Z</dcterms:created>
  <dcterms:modified xsi:type="dcterms:W3CDTF">2017-05-25T03:43:20Z</dcterms:modified>
  <cp:category/>
  <cp:version/>
  <cp:contentType/>
  <cp:contentStatus/>
</cp:coreProperties>
</file>